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140" windowWidth="15480" windowHeight="9560" activeTab="2"/>
  </bookViews>
  <sheets>
    <sheet name="Доходы 15(3)" sheetId="1" r:id="rId1"/>
    <sheet name="Расходы 15 (3)" sheetId="2" r:id="rId2"/>
    <sheet name="источники 15 (3)" sheetId="3" r:id="rId3"/>
  </sheets>
  <definedNames>
    <definedName name="_xlnm.Print_Titles" localSheetId="0">'Доходы 15(3)'!$14:$15</definedName>
    <definedName name="_xlnm.Print_Titles" localSheetId="1">'Расходы 15 (3)'!$3:$4</definedName>
    <definedName name="_xlnm.Print_Area" localSheetId="2">'источники 15 (3)'!$A$1:$F$31</definedName>
  </definedNames>
  <calcPr fullCalcOnLoad="1"/>
</workbook>
</file>

<file path=xl/sharedStrings.xml><?xml version="1.0" encoding="utf-8"?>
<sst xmlns="http://schemas.openxmlformats.org/spreadsheetml/2006/main" count="567" uniqueCount="338">
  <si>
    <t>911 1003 5050000100 312 000</t>
  </si>
  <si>
    <t>911 1004 0000000000 000 000</t>
  </si>
  <si>
    <t>911 1004 51100G0860 000 000</t>
  </si>
  <si>
    <t>911 1004 51100G0860 313 000</t>
  </si>
  <si>
    <t>911 1004 51100G0870 000 000</t>
  </si>
  <si>
    <t>911 1004 51100G0870 323 000</t>
  </si>
  <si>
    <t>911 1100 0000000000 000 000</t>
  </si>
  <si>
    <t>911 1101 0000000000 000 000</t>
  </si>
  <si>
    <t>911 1101 4870000100 000 000</t>
  </si>
  <si>
    <t>911 1101 4870000100 244 000</t>
  </si>
  <si>
    <t>911 1200 0000000000 000 000</t>
  </si>
  <si>
    <t>911 1202 0000000000 000 000</t>
  </si>
  <si>
    <t>911 1202 4570000100 000 000</t>
  </si>
  <si>
    <t>911 1202 4570000100 244 000</t>
  </si>
  <si>
    <t>000 0100 0000000000 000 000</t>
  </si>
  <si>
    <t>985 0103 0000000000 000 000</t>
  </si>
  <si>
    <t>985 0103 0020000302 000 000</t>
  </si>
  <si>
    <t>985 0103 0020000302 123 000</t>
  </si>
  <si>
    <t>985 0103 0020000400 000 000</t>
  </si>
  <si>
    <t>985 0103 0020000400 121 000</t>
  </si>
  <si>
    <t>985 0103 0020000400 129 000</t>
  </si>
  <si>
    <t>985 0103 0020000400 244 000</t>
  </si>
  <si>
    <t>985 0103 0020000400 851 000</t>
  </si>
  <si>
    <t>911 0104 0000000000 000 000</t>
  </si>
  <si>
    <t>911 0104 0020000601 000 000</t>
  </si>
  <si>
    <t>911 0104 0020000601 121 000</t>
  </si>
  <si>
    <t>911 0104 0020000601 129 000</t>
  </si>
  <si>
    <t>911 0104 0020000601 244 000</t>
  </si>
  <si>
    <t>911 0104 0020000601 851 000</t>
  </si>
  <si>
    <t>911 0104 0020000601 852 000</t>
  </si>
  <si>
    <t>911 0111 0700000100 000 000</t>
  </si>
  <si>
    <t>Расходы на содержание и обеспечение деятельности муниципального казенного учреждения</t>
  </si>
  <si>
    <t>Фонд оплаты труда казенных учреждений и взносы по обязательному социальному страхованию</t>
  </si>
  <si>
    <t>Форма 0503117 с. 3</t>
  </si>
  <si>
    <t>3. Источники финансирования дефицита бюджета</t>
  </si>
  <si>
    <t>Код источника финансирования
дефицита бюджета
по бюджетной классификации</t>
  </si>
  <si>
    <r>
      <t xml:space="preserve">Руководитель         _____________ 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Алёшин С.И.</t>
    </r>
    <r>
      <rPr>
        <sz val="8"/>
        <rFont val="Arial"/>
        <family val="2"/>
      </rPr>
      <t xml:space="preserve">                              Руководитель планово-   _____________        </t>
    </r>
    <r>
      <rPr>
        <u val="single"/>
        <sz val="8"/>
        <rFont val="Arial"/>
        <family val="2"/>
      </rPr>
      <t>Долгушина Н.Ю.</t>
    </r>
  </si>
  <si>
    <t xml:space="preserve">                                   (подпись)         (расшифровка подписи)</t>
  </si>
  <si>
    <t>финансовой службы     (подпись)      (расшифровка подписи)</t>
  </si>
  <si>
    <r>
      <t xml:space="preserve">Главный бухгалтер  _____________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Шклярук О.Н.</t>
    </r>
  </si>
  <si>
    <t>911 2 02 03024 03 0000 151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</si>
  <si>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</si>
  <si>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Участие в реализации мер по профилактике дорожно-транспортного травматизма на территории муниципального образования</t>
  </si>
  <si>
    <t>Культура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</si>
  <si>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</si>
  <si>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</si>
  <si>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Приобретение товаров, работ, услуг в пользу граждан в целях их социального обеспечения</t>
  </si>
  <si>
    <t>Физическая культура</t>
  </si>
  <si>
    <t>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</si>
  <si>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010</t>
  </si>
  <si>
    <t>x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</si>
  <si>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</si>
  <si>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</si>
  <si>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</si>
  <si>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</si>
  <si>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</si>
  <si>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</si>
  <si>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</si>
  <si>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</si>
  <si>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</si>
  <si>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-              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</si>
  <si>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</si>
  <si>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</si>
  <si>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</si>
  <si>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</si>
  <si>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</si>
  <si>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000 1 05 02000 02 0000 110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</si>
  <si>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</si>
  <si>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</si>
  <si>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000 1 05 04000 02 0000 110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</si>
  <si>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</si>
  <si>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</si>
  <si>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</si>
  <si>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</si>
  <si>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</si>
  <si>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</si>
  <si>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</si>
  <si>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</si>
  <si>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</si>
  <si>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</si>
  <si>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000 1 13 02993 03 0000 130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</si>
  <si>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</si>
  <si>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</si>
  <si>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</si>
  <si>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</si>
  <si>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000 1 16 90000 00 0000 140</t>
  </si>
  <si>
    <t>000 1 16 90030 03 0000 140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</si>
  <si>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</si>
  <si>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</si>
  <si>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</si>
  <si>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</si>
  <si>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</si>
  <si>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</si>
  <si>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</si>
  <si>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</si>
  <si>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</si>
  <si>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Источники финансирования дефицита бюджета - всего</t>
  </si>
  <si>
    <t>-</t>
  </si>
  <si>
    <t>Изменение остатков средств на счетах по учету средств бюджета</t>
  </si>
  <si>
    <t>700</t>
  </si>
  <si>
    <t>710</t>
  </si>
  <si>
    <t xml:space="preserve">x            </t>
  </si>
  <si>
    <t>Увеличение прочих остатков средств бюджетов</t>
  </si>
  <si>
    <t>Увеличение прочих остатков денежных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</si>
  <si>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</si>
  <si>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</si>
  <si>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</si>
  <si>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</si>
  <si>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</si>
  <si>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</si>
  <si>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депутатам, осуществляющим свои полномочия на непостоянной основе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</si>
  <si>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</si>
  <si>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Аппарат представительного органа муниципального образования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</si>
  <si>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</si>
  <si>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</si>
  <si>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</si>
  <si>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Уплата налога на имущество организаций и земельного налога</t>
  </si>
  <si>
    <t>Резервные фонды</t>
  </si>
  <si>
    <t>Резервный фонд местной администрации</t>
  </si>
  <si>
    <t>Резервные средства</t>
  </si>
  <si>
    <t>Другие общегосударственные вопросы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</si>
  <si>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</si>
  <si>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Жилищно-коммунальное хозяйство</t>
  </si>
  <si>
    <t>Благоустройство</t>
  </si>
  <si>
    <t>Текущий ремонт придомовых территорий и территорий дворов, включая проезды и въезды, пешеходные дорожки</t>
  </si>
  <si>
    <t>Устройство искусственных неровностей на проездах и въездах на придомовых территориях и дворовых территориях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</si>
  <si>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</si>
  <si>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</si>
  <si>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Штрафы за административные правонарушения в области благоустройства, предусмотреннные главой 4 Закона Санкт-Петербурга "Об административных правонарушениях в Санкт-Петербурге"</t>
  </si>
  <si>
    <t>824 1 16 90030 03 0100 140</t>
  </si>
  <si>
    <t>Ликвидация несанкционированных свалок бытовых отходов, мусора</t>
  </si>
  <si>
    <t>Озеленение территорий зеленых насаждений внутриквартального озеленения</t>
  </si>
  <si>
    <t>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</si>
  <si>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</si>
  <si>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Создание зон отдыха, в т. ч. обустройство и содержание детских площадок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</si>
  <si>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</si>
  <si>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</si>
  <si>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</si>
  <si>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Культура, кинематография</t>
  </si>
  <si>
    <t>Организация и проведение местных и участие в организации и проведении городских праздничных и иных зрелищных мероприятий</t>
  </si>
  <si>
    <t>Расходы бюджета - всего</t>
  </si>
  <si>
    <t>200</t>
  </si>
  <si>
    <t/>
  </si>
  <si>
    <t>500</t>
  </si>
  <si>
    <t>Увеличение остатков средств бюджетов</t>
  </si>
  <si>
    <t>Уменьшение остатков средств бюджетов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</si>
  <si>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муниципального совета муниципального образования, муници</t>
  </si>
  <si>
    <t>Ппроведение работ по военно-патриотическому воспитанию граждан</t>
  </si>
  <si>
    <t>Организация и проведение мероприятий по сохранению и развитию местных традиций и обрядов</t>
  </si>
  <si>
    <t>Организация и проведение досуговых мероприятий для жителей муниципального образования</t>
  </si>
  <si>
    <t>Социальная политика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</si>
  <si>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</si>
  <si>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</si>
  <si>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Иные пенсии, социальные доплаты к пенсиям</t>
  </si>
  <si>
    <t>Охрана семьи и детства</t>
  </si>
  <si>
    <t>Пособия, компенсации, меры социальной поддержки по публичным нормативным обязательствам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</si>
  <si>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</si>
  <si>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</si>
  <si>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</si>
  <si>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Периодические издания, учрежденные представительным органом местного самоуправления</t>
  </si>
  <si>
    <t>Результат исполнения бюджета (дефицит / профицит)</t>
  </si>
  <si>
    <t>450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</si>
  <si>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</si>
  <si>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</si>
  <si>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Уплата прочих налогов, сборов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</si>
  <si>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</si>
  <si>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Уплата иных платежей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</si>
  <si>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</si>
  <si>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</si>
  <si>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ОТЧЕТ ОБ ИСПОЛНЕНИИ БЮДЖЕТА</t>
  </si>
  <si>
    <t>КОДЫ</t>
  </si>
  <si>
    <t>Форма по ОКУД</t>
  </si>
  <si>
    <t>0503117</t>
  </si>
  <si>
    <t>Дата</t>
  </si>
  <si>
    <r>
      <t xml:space="preserve">Наименование финансового органа:   </t>
    </r>
    <r>
      <rPr>
        <b/>
        <sz val="8"/>
        <rFont val="Arial Cyr"/>
        <family val="0"/>
      </rPr>
      <t xml:space="preserve"> </t>
    </r>
  </si>
  <si>
    <t>по ОКПО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</si>
  <si>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</si>
  <si>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Глава по БК</t>
  </si>
  <si>
    <t>Наименование публично-правового образования</t>
  </si>
  <si>
    <t>по ОКТМО</t>
  </si>
  <si>
    <t xml:space="preserve">Периодичность: месячная                                                                                                           </t>
  </si>
  <si>
    <t>Единица измерения: руб.</t>
  </si>
  <si>
    <t>по ОКЕИ</t>
  </si>
  <si>
    <t>1. Доходы  бюджета</t>
  </si>
  <si>
    <t>Наименование показателя</t>
  </si>
  <si>
    <t>Код стро-ки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</si>
  <si>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</si>
  <si>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</si>
  <si>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</si>
  <si>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</si>
  <si>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182 1 05 01011 01 0000 110</t>
  </si>
  <si>
    <t>182 1 05 01012 01 0000 110</t>
  </si>
  <si>
    <t>182 1 05 01021 01 0000 110</t>
  </si>
  <si>
    <t>182 1 05 01022 01 0000 110</t>
  </si>
  <si>
    <t>182 1 05 01050 01 0000 110</t>
  </si>
  <si>
    <t>182 1 05 02010 02 0000 110</t>
  </si>
  <si>
    <t>182 1 05 02020 02 0000 110</t>
  </si>
  <si>
    <t>182 1 05 04030 02 0000 110</t>
  </si>
  <si>
    <t>182 1 06 01010 03 0000 110</t>
  </si>
  <si>
    <t>Средства, составляющие восстановительную стоимость зеленых насаждений внутриквартального 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</si>
  <si>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</si>
  <si>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182 1 16 06000 01 0000 140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</si>
  <si>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</si>
  <si>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000 1 16 90030 03 0100 140</t>
  </si>
  <si>
    <t>806 1 16 90030 03 0100 140</t>
  </si>
  <si>
    <t>807 1 16 90030 03 0100 140</t>
  </si>
  <si>
    <t>847 1 16 90030 03 0100 140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</si>
  <si>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</si>
  <si>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847 1 16 90030 03 0200 140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</si>
  <si>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</si>
  <si>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911 2 02 03024 03 0100 151</t>
  </si>
  <si>
    <t>911 2 02 03024 03 0200 151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</si>
  <si>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</si>
  <si>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 xml:space="preserve"> 911 2 02 03027 03 0100 151 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</si>
  <si>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</si>
  <si>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 911 2 02 03027 03 0200 151 </t>
  </si>
  <si>
    <t>Форма 0503117 с. 2</t>
  </si>
  <si>
    <t xml:space="preserve"> 2. Расходы бюджета</t>
  </si>
  <si>
    <t>Код строки</t>
  </si>
  <si>
    <t>Код расхода
по бюджетной классификации</t>
  </si>
  <si>
    <t>911 2 02 03027 03 0000 151</t>
  </si>
  <si>
    <r>
      <t xml:space="preserve">Доходы бюджета - всего
</t>
    </r>
    <r>
      <rPr>
        <sz val="8"/>
        <rFont val="Arial"/>
        <family val="2"/>
      </rPr>
      <t>в том числе:</t>
    </r>
  </si>
  <si>
    <t>бюджет муниципального образования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</si>
  <si>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
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</si>
  <si>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</si>
  <si>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</si>
  <si>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</si>
  <si>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</si>
  <si>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</si>
  <si>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911 0104 00200G0100 000 000</t>
  </si>
  <si>
    <t>911 0104 00200G0100 244 000</t>
  </si>
  <si>
    <t>911 0104 00200G0850 000 000</t>
  </si>
  <si>
    <t>911 0104 00200G0850 121 000</t>
  </si>
  <si>
    <t>911 0104 00200G0850 129 000</t>
  </si>
  <si>
    <t>911 0104 00200G0850 244 000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</si>
  <si>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</si>
  <si>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 xml:space="preserve">Фонд оплаты труда государственных (муниципальных) органов </t>
  </si>
  <si>
    <t>911 0111 0000000000 000 000</t>
  </si>
  <si>
    <t>911 0113 0000000000 000 000</t>
  </si>
  <si>
    <t>911 0113 0920000200 853 000</t>
  </si>
  <si>
    <t>911 0113 0920000200 000 000</t>
  </si>
  <si>
    <t>911 0111 0700000100 870 000</t>
  </si>
  <si>
    <t>911 0113 0920000400 000 000</t>
  </si>
  <si>
    <t>911 0113 0920000400 111 000</t>
  </si>
  <si>
    <t>911 0113 0920000400 119 000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</si>
  <si>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</si>
  <si>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911 0113 0920000400 244 000</t>
  </si>
  <si>
    <t>911 0113 0920000400 851 000</t>
  </si>
  <si>
    <t>911 0113 7920000200 000 000</t>
  </si>
  <si>
    <t>911 0113 7920000200 244 000</t>
  </si>
  <si>
    <t>911 0113 7930000300 000 000</t>
  </si>
  <si>
    <t>911 0113 7930000300 244 000</t>
  </si>
  <si>
    <t>911 0113 7930000400 000 000</t>
  </si>
  <si>
    <t>911 0113 7930000400 244 000</t>
  </si>
  <si>
    <t>Участие в деятельности по прафилактике правонарушени в Санкт-Петербурге</t>
  </si>
  <si>
    <t xml:space="preserve">911 0400 0000000000 000 000 </t>
  </si>
  <si>
    <t xml:space="preserve">911 0401 0000000000 000 000 </t>
  </si>
  <si>
    <t>Национальная экономика</t>
  </si>
  <si>
    <t>Общеэкономические вопросы</t>
  </si>
  <si>
    <t>Временное трудоустройство несовершеннолетних в возрасте от 14 до 18 лет в свободное от учебы время</t>
  </si>
  <si>
    <t>911 0500 0000000000 000 000</t>
  </si>
  <si>
    <t>911 0503 0000000000 000 000</t>
  </si>
  <si>
    <t>911 0503 6000000101 000 000</t>
  </si>
  <si>
    <t>911 0503 6000000101 244 000</t>
  </si>
  <si>
    <t>911 0503 6000000102 000 000</t>
  </si>
  <si>
    <t>911 0503 6000000102 244 000</t>
  </si>
  <si>
    <t>911 0503 6000000103 000 000</t>
  </si>
  <si>
    <t>911 0503 6000000103 244 000</t>
  </si>
  <si>
    <t>911 0503 6000000104 000 000</t>
  </si>
  <si>
    <t>911 0503 6000000104 244 000</t>
  </si>
  <si>
    <t>911 0503 6000000202 000 000</t>
  </si>
  <si>
    <t>911 0503 6000000202 244 000</t>
  </si>
  <si>
    <t>911 0503 6000000203 000 000</t>
  </si>
  <si>
    <t>911 0503 6000000203 244 000</t>
  </si>
  <si>
    <t>911 0503 6000000301 000 000</t>
  </si>
  <si>
    <t>911 0503 6000000301 244 000</t>
  </si>
  <si>
    <t>911 0503 6000000303 000 000</t>
  </si>
  <si>
    <t>911 0503 6000000303 244 000</t>
  </si>
  <si>
    <t>911 0503 6000000304 000 000</t>
  </si>
  <si>
    <t>911 0503 6000000304 244 000</t>
  </si>
  <si>
    <t>911 0503 6000000401 000 000</t>
  </si>
  <si>
    <t>911 0503 6000000401 244 000</t>
  </si>
  <si>
    <t>911 0700 0000000000 000 000</t>
  </si>
  <si>
    <t>911 0705 0000000000 000 000</t>
  </si>
  <si>
    <t>911 0705 4280000100 000 000</t>
  </si>
  <si>
    <t>911 0705 4280000100 244 000</t>
  </si>
  <si>
    <t>911 0707 0000000000 000 000</t>
  </si>
  <si>
    <t>911 0707 4310000100 000 000</t>
  </si>
  <si>
    <t>911 0707 4310000100 244 000</t>
  </si>
  <si>
    <t>911 0707 7910000100 244 000</t>
  </si>
  <si>
    <t>911 0707 7910000100 000 000</t>
  </si>
  <si>
    <t>911 0800 0000000000 000 000</t>
  </si>
  <si>
    <t>911 0801 0000000000 000 000</t>
  </si>
  <si>
    <t>911 1000 0000000000 000 000</t>
  </si>
  <si>
    <t>911 1003 0000000000 000 000</t>
  </si>
  <si>
    <t>911 1003 5050000100 000 000</t>
  </si>
  <si>
    <t xml:space="preserve">Субвенции бюджетам субъектов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</si>
  <si>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</si>
  <si>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Уборка территорий водных акваторий, тупиков и прездов</t>
  </si>
  <si>
    <t>ПРОЧИЕ НЕНАЛОГОВЫЕ ДОХОДЫ</t>
  </si>
  <si>
    <t>Невыясненые поступления</t>
  </si>
  <si>
    <t>000 1 17 00000 00 0000 000</t>
  </si>
  <si>
    <t>911 1 17 01030 03 0000 180</t>
  </si>
  <si>
    <t>911 1 17 05030 03 0000 180</t>
  </si>
  <si>
    <t>Исполнение судебных актов РФ и мировых соглашений по возм-ю вреда, причиненного в рез-те незаконных действий(бездействий) органов гос.власти(гос.органов), органов местного самоупр-я либо должн-х лиц этих органов, а также в рез-те деят-ти каз-х учреждений</t>
  </si>
  <si>
    <t>911 0104 0020000601 831 000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</si>
  <si>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</si>
  <si>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</si>
  <si>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</si>
  <si>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</si>
  <si>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000 1 09 04000 00 0000 000</t>
  </si>
  <si>
    <t>Налог с имущества, переходящего в порядке наследования или дарения</t>
  </si>
  <si>
    <t>182 1 09 04040 01 0000 110</t>
  </si>
  <si>
    <t>на 1 января 2017 г.</t>
  </si>
  <si>
    <r>
      <t xml:space="preserve">  "</t>
    </r>
    <r>
      <rPr>
        <u val="single"/>
        <sz val="8"/>
        <rFont val="Arial"/>
        <family val="2"/>
      </rPr>
      <t xml:space="preserve">  13  "</t>
    </r>
    <r>
      <rPr>
        <sz val="8"/>
        <rFont val="Arial"/>
        <family val="2"/>
      </rPr>
      <t xml:space="preserve"> января   20</t>
    </r>
    <r>
      <rPr>
        <u val="single"/>
        <sz val="8"/>
        <rFont val="Arial"/>
        <family val="2"/>
      </rPr>
      <t>17</t>
    </r>
    <r>
      <rPr>
        <sz val="8"/>
        <rFont val="Arial"/>
        <family val="2"/>
      </rPr>
      <t xml:space="preserve"> г.</t>
    </r>
  </si>
  <si>
    <t>911 01 05 02 01 03 0000 510</t>
  </si>
  <si>
    <t>911 01 05 02 01 00 0000 510</t>
  </si>
  <si>
    <t>911 01 05 02 00 00 0000 500</t>
  </si>
  <si>
    <t>911 01 05 00 00 00 0000 500</t>
  </si>
  <si>
    <t>911 01 05 00 00 00 0000 600</t>
  </si>
  <si>
    <t>911 01 05 02 00 00 0000 600</t>
  </si>
  <si>
    <t>911 01 05 02 01 00 0000 610</t>
  </si>
  <si>
    <t>911 01 05 02 01 03 0000 610</t>
  </si>
  <si>
    <t>911 0801 4410000100 000 000</t>
  </si>
  <si>
    <t>911 0801 4410000100 244 000</t>
  </si>
  <si>
    <t>911 0801 4420000200 000 000</t>
  </si>
  <si>
    <t>911 0801 4420000200 244 000</t>
  </si>
  <si>
    <t>911 0801 4430000300 000 000</t>
  </si>
  <si>
    <t>911 0801 4430000300 244 000</t>
  </si>
  <si>
    <t>911 01 05 00 00 00 0000 000</t>
  </si>
  <si>
    <t xml:space="preserve">911 0401 5100000100 244 000 </t>
  </si>
  <si>
    <t xml:space="preserve">911 0401 5100000100 000 000 </t>
  </si>
  <si>
    <t>источники внешнего финансирования бюджета</t>
  </si>
  <si>
    <t xml:space="preserve">в том числе:                                                     источники внутреннего финансирования бюджета </t>
  </si>
  <si>
    <t xml:space="preserve">из них :                                        Увеличение прочих остатков денежных средств бюджетов внутригородских муниципальных образований городов федерального значения </t>
  </si>
  <si>
    <t>911 01 00 0000 00 0000 000</t>
  </si>
  <si>
    <t>Приложение 1</t>
  </si>
  <si>
    <t>к Решению МС МО Остров Декабристов от ____________.2017г. №_______/2017 "Об  исполнении местного бюджета внутригородского муниципального образования Санкт-Петербурга муниципальный округ Остров Декабристов за 2016 год"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</si>
</sst>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 Cyr"/>
      <family val="0"/>
    </font>
    <font>
      <u val="double"/>
      <sz val="8"/>
      <name val="Arial"/>
      <family val="2"/>
    </font>
    <font>
      <u val="single"/>
      <sz val="8"/>
      <name val="Arial"/>
      <family val="2"/>
    </font>
    <font>
      <sz val="10"/>
      <color indexed="8"/>
      <name val="Arial"/>
      <family val="2"/>
    </font>
    <font>
      <i/>
      <sz val="10"/>
      <name val="Arial Cyr"/>
      <family val="0"/>
    </font>
    <font>
      <b/>
      <sz val="8"/>
      <name val="Arial"/>
      <family val="2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8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1" fillId="0" borderId="10" xfId="0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13" fillId="0" borderId="10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" fontId="10" fillId="0" borderId="0" xfId="52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right" wrapText="1"/>
    </xf>
    <xf numFmtId="0" fontId="12" fillId="0" borderId="15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/>
    </xf>
    <xf numFmtId="0" fontId="5" fillId="0" borderId="12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0" fillId="0" borderId="20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11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right" wrapText="1"/>
    </xf>
    <xf numFmtId="0" fontId="13" fillId="0" borderId="23" xfId="0" applyFont="1" applyFill="1" applyBorder="1" applyAlignment="1">
      <alignment horizontal="center" wrapText="1"/>
    </xf>
    <xf numFmtId="49" fontId="13" fillId="0" borderId="24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11" fillId="0" borderId="25" xfId="0" applyFont="1" applyFill="1" applyBorder="1" applyAlignment="1">
      <alignment horizontal="center" wrapText="1"/>
    </xf>
    <xf numFmtId="49" fontId="11" fillId="0" borderId="26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20" fillId="0" borderId="12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11" fillId="0" borderId="19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0" fontId="13" fillId="0" borderId="27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wrapText="1"/>
    </xf>
    <xf numFmtId="0" fontId="11" fillId="0" borderId="16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 wrapText="1"/>
    </xf>
    <xf numFmtId="4" fontId="13" fillId="0" borderId="1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4" fontId="2" fillId="0" borderId="29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right"/>
    </xf>
    <xf numFmtId="4" fontId="5" fillId="0" borderId="30" xfId="0" applyNumberFormat="1" applyFont="1" applyBorder="1" applyAlignment="1">
      <alignment horizontal="right"/>
    </xf>
    <xf numFmtId="0" fontId="9" fillId="0" borderId="16" xfId="0" applyFont="1" applyFill="1" applyBorder="1" applyAlignment="1">
      <alignment horizontal="left" vertical="justify" wrapText="1"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 horizontal="right"/>
    </xf>
    <xf numFmtId="4" fontId="5" fillId="0" borderId="10" xfId="0" applyNumberFormat="1" applyFont="1" applyFill="1" applyBorder="1" applyAlignment="1">
      <alignment horizontal="center" wrapText="1"/>
    </xf>
    <xf numFmtId="4" fontId="13" fillId="0" borderId="24" xfId="0" applyNumberFormat="1" applyFont="1" applyFill="1" applyBorder="1" applyAlignment="1">
      <alignment horizontal="right" wrapText="1"/>
    </xf>
    <xf numFmtId="4" fontId="11" fillId="0" borderId="26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3" fillId="0" borderId="11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14" fontId="2" fillId="0" borderId="31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4" fontId="11" fillId="0" borderId="34" xfId="0" applyNumberFormat="1" applyFont="1" applyFill="1" applyBorder="1" applyAlignment="1">
      <alignment horizontal="center" wrapText="1"/>
    </xf>
    <xf numFmtId="4" fontId="11" fillId="0" borderId="27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right" wrapText="1"/>
    </xf>
    <xf numFmtId="4" fontId="11" fillId="32" borderId="10" xfId="0" applyNumberFormat="1" applyFont="1" applyFill="1" applyBorder="1" applyAlignment="1">
      <alignment horizontal="right" wrapText="1"/>
    </xf>
    <xf numFmtId="4" fontId="12" fillId="32" borderId="10" xfId="0" applyNumberFormat="1" applyFont="1" applyFill="1" applyBorder="1" applyAlignment="1">
      <alignment horizontal="right" wrapText="1"/>
    </xf>
    <xf numFmtId="4" fontId="11" fillId="0" borderId="11" xfId="0" applyNumberFormat="1" applyFont="1" applyFill="1" applyBorder="1" applyAlignment="1">
      <alignment horizontal="right" wrapText="1"/>
    </xf>
    <xf numFmtId="4" fontId="11" fillId="0" borderId="35" xfId="0" applyNumberFormat="1" applyFont="1" applyFill="1" applyBorder="1" applyAlignment="1">
      <alignment horizontal="right" wrapText="1"/>
    </xf>
    <xf numFmtId="4" fontId="11" fillId="0" borderId="36" xfId="0" applyNumberFormat="1" applyFont="1" applyFill="1" applyBorder="1" applyAlignment="1">
      <alignment horizontal="right" wrapText="1"/>
    </xf>
    <xf numFmtId="1" fontId="5" fillId="0" borderId="11" xfId="0" applyNumberFormat="1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4" fontId="11" fillId="0" borderId="19" xfId="0" applyNumberFormat="1" applyFont="1" applyFill="1" applyBorder="1" applyAlignment="1">
      <alignment horizontal="right" wrapText="1"/>
    </xf>
    <xf numFmtId="4" fontId="11" fillId="0" borderId="19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0" fontId="13" fillId="0" borderId="30" xfId="0" applyFont="1" applyFill="1" applyBorder="1" applyAlignment="1">
      <alignment horizontal="center" wrapText="1"/>
    </xf>
    <xf numFmtId="4" fontId="2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8"/>
  <sheetViews>
    <sheetView view="pageBreakPreview" zoomScaleSheetLayoutView="100" zoomScalePageLayoutView="0" workbookViewId="0" topLeftCell="A1">
      <selection activeCell="A5" sqref="A5:D5"/>
    </sheetView>
  </sheetViews>
  <sheetFormatPr defaultColWidth="28.50390625" defaultRowHeight="12.75"/>
  <cols>
    <col min="1" max="1" width="33.50390625" style="0" customWidth="1"/>
    <col min="2" max="2" width="6.50390625" style="2" customWidth="1"/>
    <col min="3" max="3" width="23.50390625" style="0" customWidth="1"/>
    <col min="4" max="4" width="18.50390625" style="90" customWidth="1"/>
    <col min="5" max="5" width="13.50390625" style="90" customWidth="1"/>
    <col min="6" max="6" width="12.875" style="90" customWidth="1"/>
  </cols>
  <sheetData>
    <row r="1" ht="12">
      <c r="F1" s="137" t="s">
        <v>336</v>
      </c>
    </row>
    <row r="2" spans="1:5" ht="21" customHeight="1">
      <c r="A2" s="146" t="s">
        <v>337</v>
      </c>
      <c r="B2" s="146"/>
      <c r="C2" s="146"/>
      <c r="D2" s="146"/>
      <c r="E2" s="146"/>
    </row>
    <row r="3" spans="1:6" ht="12">
      <c r="A3" s="1"/>
      <c r="B3"/>
      <c r="E3" s="16"/>
      <c r="F3" s="91"/>
    </row>
    <row r="4" spans="1:6" ht="12">
      <c r="A4" s="1"/>
      <c r="B4"/>
      <c r="E4" s="16"/>
      <c r="F4" s="91"/>
    </row>
    <row r="5" spans="1:6" s="3" customFormat="1" ht="15.75" thickBot="1">
      <c r="A5" s="138" t="s">
        <v>169</v>
      </c>
      <c r="B5" s="139"/>
      <c r="C5" s="139"/>
      <c r="D5" s="139"/>
      <c r="E5" s="92"/>
      <c r="F5" s="93" t="s">
        <v>170</v>
      </c>
    </row>
    <row r="6" spans="2:6" s="3" customFormat="1" ht="12">
      <c r="B6" s="4"/>
      <c r="C6" s="2"/>
      <c r="D6" s="92"/>
      <c r="E6" s="94" t="s">
        <v>171</v>
      </c>
      <c r="F6" s="95" t="s">
        <v>172</v>
      </c>
    </row>
    <row r="7" spans="2:6" s="3" customFormat="1" ht="12.75">
      <c r="B7" s="140" t="s">
        <v>313</v>
      </c>
      <c r="C7" s="141"/>
      <c r="D7" s="92"/>
      <c r="E7" s="94" t="s">
        <v>173</v>
      </c>
      <c r="F7" s="114">
        <v>42736</v>
      </c>
    </row>
    <row r="8" spans="1:6" s="3" customFormat="1" ht="12">
      <c r="A8" s="6" t="s">
        <v>174</v>
      </c>
      <c r="B8" s="7"/>
      <c r="C8" s="8"/>
      <c r="D8" s="92"/>
      <c r="E8" s="94" t="s">
        <v>175</v>
      </c>
      <c r="F8" s="115">
        <v>79703816</v>
      </c>
    </row>
    <row r="9" spans="1:6" s="3" customFormat="1" ht="22.5" customHeight="1">
      <c r="A9" s="142" t="s">
        <v>176</v>
      </c>
      <c r="B9" s="143"/>
      <c r="C9" s="143"/>
      <c r="D9" s="143"/>
      <c r="E9" s="94" t="s">
        <v>177</v>
      </c>
      <c r="F9" s="116">
        <v>911</v>
      </c>
    </row>
    <row r="10" spans="1:6" s="3" customFormat="1" ht="12">
      <c r="A10" s="9" t="s">
        <v>178</v>
      </c>
      <c r="C10" s="35" t="s">
        <v>222</v>
      </c>
      <c r="D10" s="92"/>
      <c r="E10" s="94" t="s">
        <v>179</v>
      </c>
      <c r="F10" s="116">
        <v>40311000</v>
      </c>
    </row>
    <row r="11" spans="1:6" s="3" customFormat="1" ht="12">
      <c r="A11" s="6" t="s">
        <v>180</v>
      </c>
      <c r="B11" s="7"/>
      <c r="C11" s="8"/>
      <c r="D11" s="92"/>
      <c r="E11" s="92"/>
      <c r="F11" s="116"/>
    </row>
    <row r="12" spans="1:6" s="3" customFormat="1" ht="12.75" thickBot="1">
      <c r="A12" s="10" t="s">
        <v>181</v>
      </c>
      <c r="B12" s="7"/>
      <c r="C12" s="8"/>
      <c r="D12" s="92"/>
      <c r="E12" s="94" t="s">
        <v>182</v>
      </c>
      <c r="F12" s="117">
        <v>383</v>
      </c>
    </row>
    <row r="13" spans="1:6" s="3" customFormat="1" ht="18" customHeight="1">
      <c r="A13" s="144" t="s">
        <v>183</v>
      </c>
      <c r="B13" s="145"/>
      <c r="C13" s="145"/>
      <c r="D13" s="145"/>
      <c r="E13" s="145"/>
      <c r="F13" s="11"/>
    </row>
    <row r="14" spans="1:6" ht="30">
      <c r="A14" s="12" t="s">
        <v>184</v>
      </c>
      <c r="B14" s="12" t="s">
        <v>185</v>
      </c>
      <c r="C14" s="12" t="s">
        <v>186</v>
      </c>
      <c r="D14" s="96" t="s">
        <v>187</v>
      </c>
      <c r="E14" s="96" t="s">
        <v>188</v>
      </c>
      <c r="F14" s="96" t="s">
        <v>189</v>
      </c>
    </row>
    <row r="15" spans="1:6" ht="12.75" thickBot="1">
      <c r="A15" s="12">
        <v>1</v>
      </c>
      <c r="B15" s="13">
        <v>2</v>
      </c>
      <c r="C15" s="13">
        <v>3</v>
      </c>
      <c r="D15" s="112">
        <v>4</v>
      </c>
      <c r="E15" s="112">
        <v>5</v>
      </c>
      <c r="F15" s="112">
        <v>6</v>
      </c>
    </row>
    <row r="16" spans="1:6" s="14" customFormat="1" ht="21">
      <c r="A16" s="68" t="s">
        <v>221</v>
      </c>
      <c r="B16" s="69" t="s">
        <v>49</v>
      </c>
      <c r="C16" s="70" t="s">
        <v>50</v>
      </c>
      <c r="D16" s="88">
        <f>D17+D56</f>
        <v>118473800</v>
      </c>
      <c r="E16" s="88">
        <f>E17+E56</f>
        <v>127113021.58</v>
      </c>
      <c r="F16" s="120"/>
    </row>
    <row r="17" spans="1:6" s="14" customFormat="1" ht="12.75">
      <c r="A17" s="32" t="s">
        <v>51</v>
      </c>
      <c r="B17" s="34" t="s">
        <v>49</v>
      </c>
      <c r="C17" s="71" t="s">
        <v>52</v>
      </c>
      <c r="D17" s="88">
        <f>D20+D23+D26+D27+D30+D32+D38+D43</f>
        <v>102666700</v>
      </c>
      <c r="E17" s="88">
        <f>E20+E23+E26+E27+E30+E32+E38+E43+E53+G19+E35</f>
        <v>111500218.64</v>
      </c>
      <c r="F17" s="88"/>
    </row>
    <row r="18" spans="1:6" s="14" customFormat="1" ht="12.75">
      <c r="A18" s="32" t="s">
        <v>53</v>
      </c>
      <c r="B18" s="34" t="s">
        <v>49</v>
      </c>
      <c r="C18" s="71" t="s">
        <v>54</v>
      </c>
      <c r="D18" s="88">
        <f>D20+D23+D26+D27+D30</f>
        <v>47400600</v>
      </c>
      <c r="E18" s="88">
        <f>E20+E23+E26+E27+E30</f>
        <v>49077940.87</v>
      </c>
      <c r="F18" s="88"/>
    </row>
    <row r="19" spans="1:6" s="30" customFormat="1" ht="21">
      <c r="A19" s="32" t="s">
        <v>55</v>
      </c>
      <c r="B19" s="34" t="s">
        <v>49</v>
      </c>
      <c r="C19" s="71" t="s">
        <v>56</v>
      </c>
      <c r="D19" s="88">
        <f>D20+D23+D26</f>
        <v>30221800</v>
      </c>
      <c r="E19" s="88">
        <f>E20+E23+E26</f>
        <v>30869709.23</v>
      </c>
      <c r="F19" s="88"/>
    </row>
    <row r="20" spans="1:6" s="67" customFormat="1" ht="30">
      <c r="A20" s="36" t="s">
        <v>57</v>
      </c>
      <c r="B20" s="37" t="s">
        <v>49</v>
      </c>
      <c r="C20" s="71" t="s">
        <v>58</v>
      </c>
      <c r="D20" s="88">
        <f>D21</f>
        <v>23700000</v>
      </c>
      <c r="E20" s="88">
        <f>E21+E22</f>
        <v>24430198.13</v>
      </c>
      <c r="F20" s="88"/>
    </row>
    <row r="21" spans="1:6" ht="30">
      <c r="A21" s="36" t="s">
        <v>57</v>
      </c>
      <c r="B21" s="37" t="s">
        <v>49</v>
      </c>
      <c r="C21" s="72" t="s">
        <v>190</v>
      </c>
      <c r="D21" s="89">
        <v>23700000</v>
      </c>
      <c r="E21" s="89">
        <v>24426343.39</v>
      </c>
      <c r="F21" s="89"/>
    </row>
    <row r="22" spans="1:6" ht="40.5">
      <c r="A22" s="36" t="s">
        <v>59</v>
      </c>
      <c r="B22" s="37" t="s">
        <v>49</v>
      </c>
      <c r="C22" s="72" t="s">
        <v>191</v>
      </c>
      <c r="D22" s="120" t="s">
        <v>97</v>
      </c>
      <c r="E22" s="89">
        <v>3854.74</v>
      </c>
      <c r="F22" s="89"/>
    </row>
    <row r="23" spans="1:6" s="30" customFormat="1" ht="42">
      <c r="A23" s="32" t="s">
        <v>61</v>
      </c>
      <c r="B23" s="34" t="s">
        <v>49</v>
      </c>
      <c r="C23" s="71" t="s">
        <v>62</v>
      </c>
      <c r="D23" s="88">
        <f>D24</f>
        <v>4951600</v>
      </c>
      <c r="E23" s="88">
        <f>E24+E25</f>
        <v>4853155.600000001</v>
      </c>
      <c r="F23" s="88">
        <f>D23-E23</f>
        <v>98444.39999999944</v>
      </c>
    </row>
    <row r="24" spans="1:6" ht="40.5">
      <c r="A24" s="36" t="s">
        <v>61</v>
      </c>
      <c r="B24" s="37" t="s">
        <v>49</v>
      </c>
      <c r="C24" s="72" t="s">
        <v>192</v>
      </c>
      <c r="D24" s="89">
        <v>4951600</v>
      </c>
      <c r="E24" s="89">
        <v>4853601.53</v>
      </c>
      <c r="F24" s="89">
        <f>D24-E24</f>
        <v>97998.46999999974</v>
      </c>
    </row>
    <row r="25" spans="1:6" ht="50.25">
      <c r="A25" s="36" t="s">
        <v>63</v>
      </c>
      <c r="B25" s="37" t="s">
        <v>49</v>
      </c>
      <c r="C25" s="72" t="s">
        <v>193</v>
      </c>
      <c r="D25" s="89" t="s">
        <v>97</v>
      </c>
      <c r="E25" s="89">
        <v>-445.93</v>
      </c>
      <c r="F25" s="89"/>
    </row>
    <row r="26" spans="1:6" s="30" customFormat="1" ht="21">
      <c r="A26" s="36" t="s">
        <v>64</v>
      </c>
      <c r="B26" s="37" t="s">
        <v>49</v>
      </c>
      <c r="C26" s="71" t="s">
        <v>194</v>
      </c>
      <c r="D26" s="88">
        <v>1570200</v>
      </c>
      <c r="E26" s="88">
        <v>1586355.5</v>
      </c>
      <c r="F26" s="88"/>
    </row>
    <row r="27" spans="1:6" s="14" customFormat="1" ht="21">
      <c r="A27" s="32" t="s">
        <v>65</v>
      </c>
      <c r="B27" s="34" t="s">
        <v>49</v>
      </c>
      <c r="C27" s="71" t="s">
        <v>66</v>
      </c>
      <c r="D27" s="88">
        <f>D28</f>
        <v>15400000</v>
      </c>
      <c r="E27" s="88">
        <f>E28+E29</f>
        <v>15647642.54</v>
      </c>
      <c r="F27" s="89"/>
    </row>
    <row r="28" spans="1:6" ht="20.25">
      <c r="A28" s="36" t="s">
        <v>65</v>
      </c>
      <c r="B28" s="37" t="s">
        <v>49</v>
      </c>
      <c r="C28" s="72" t="s">
        <v>195</v>
      </c>
      <c r="D28" s="89">
        <v>15400000</v>
      </c>
      <c r="E28" s="89">
        <v>15626007.62</v>
      </c>
      <c r="F28" s="89"/>
    </row>
    <row r="29" spans="1:6" ht="30">
      <c r="A29" s="36" t="s">
        <v>67</v>
      </c>
      <c r="B29" s="37" t="s">
        <v>49</v>
      </c>
      <c r="C29" s="72" t="s">
        <v>196</v>
      </c>
      <c r="D29" s="89" t="s">
        <v>97</v>
      </c>
      <c r="E29" s="89">
        <v>21634.92</v>
      </c>
      <c r="F29" s="89"/>
    </row>
    <row r="30" spans="1:6" s="14" customFormat="1" ht="21">
      <c r="A30" s="32" t="s">
        <v>68</v>
      </c>
      <c r="B30" s="34" t="s">
        <v>49</v>
      </c>
      <c r="C30" s="71" t="s">
        <v>69</v>
      </c>
      <c r="D30" s="88">
        <f>D31</f>
        <v>1778800</v>
      </c>
      <c r="E30" s="88">
        <v>2560589.1</v>
      </c>
      <c r="F30" s="88"/>
    </row>
    <row r="31" spans="1:6" ht="40.5">
      <c r="A31" s="36" t="s">
        <v>162</v>
      </c>
      <c r="B31" s="37" t="s">
        <v>49</v>
      </c>
      <c r="C31" s="72" t="s">
        <v>197</v>
      </c>
      <c r="D31" s="89">
        <v>1778800</v>
      </c>
      <c r="E31" s="89">
        <v>2560589.1</v>
      </c>
      <c r="F31" s="89"/>
    </row>
    <row r="32" spans="1:6" s="14" customFormat="1" ht="12.75">
      <c r="A32" s="32" t="s">
        <v>70</v>
      </c>
      <c r="B32" s="34" t="s">
        <v>49</v>
      </c>
      <c r="C32" s="71" t="s">
        <v>71</v>
      </c>
      <c r="D32" s="88">
        <f>D33</f>
        <v>42688400</v>
      </c>
      <c r="E32" s="88">
        <f>E33</f>
        <v>49364062.48</v>
      </c>
      <c r="F32" s="88"/>
    </row>
    <row r="33" spans="1:6" s="14" customFormat="1" ht="12.75">
      <c r="A33" s="32" t="s">
        <v>72</v>
      </c>
      <c r="B33" s="34" t="s">
        <v>49</v>
      </c>
      <c r="C33" s="71" t="s">
        <v>73</v>
      </c>
      <c r="D33" s="88">
        <f>D34</f>
        <v>42688400</v>
      </c>
      <c r="E33" s="88">
        <f>E34</f>
        <v>49364062.48</v>
      </c>
      <c r="F33" s="88"/>
    </row>
    <row r="34" spans="1:6" ht="76.5" customHeight="1">
      <c r="A34" s="36" t="s">
        <v>223</v>
      </c>
      <c r="B34" s="37" t="s">
        <v>49</v>
      </c>
      <c r="C34" s="72" t="s">
        <v>198</v>
      </c>
      <c r="D34" s="89">
        <v>42688400</v>
      </c>
      <c r="E34" s="89">
        <v>49364062.48</v>
      </c>
      <c r="F34" s="89"/>
    </row>
    <row r="35" spans="1:6" ht="44.25" customHeight="1">
      <c r="A35" s="32" t="s">
        <v>307</v>
      </c>
      <c r="B35" s="34" t="s">
        <v>49</v>
      </c>
      <c r="C35" s="71" t="s">
        <v>308</v>
      </c>
      <c r="D35" s="88" t="s">
        <v>97</v>
      </c>
      <c r="E35" s="88">
        <v>16.48</v>
      </c>
      <c r="F35" s="88" t="str">
        <f>D35</f>
        <v>-</v>
      </c>
    </row>
    <row r="36" spans="1:6" ht="25.5" customHeight="1">
      <c r="A36" s="32" t="s">
        <v>309</v>
      </c>
      <c r="B36" s="34" t="s">
        <v>49</v>
      </c>
      <c r="C36" s="71" t="s">
        <v>310</v>
      </c>
      <c r="D36" s="88" t="s">
        <v>97</v>
      </c>
      <c r="E36" s="88">
        <v>16.48</v>
      </c>
      <c r="F36" s="88" t="str">
        <f>D36</f>
        <v>-</v>
      </c>
    </row>
    <row r="37" spans="1:6" ht="20.25">
      <c r="A37" s="36" t="s">
        <v>311</v>
      </c>
      <c r="B37" s="37" t="s">
        <v>49</v>
      </c>
      <c r="C37" s="72" t="s">
        <v>312</v>
      </c>
      <c r="D37" s="89" t="s">
        <v>97</v>
      </c>
      <c r="E37" s="89">
        <v>16.48</v>
      </c>
      <c r="F37" s="89" t="str">
        <f>D37</f>
        <v>-</v>
      </c>
    </row>
    <row r="38" spans="1:6" ht="42.75" customHeight="1">
      <c r="A38" s="32" t="s">
        <v>74</v>
      </c>
      <c r="B38" s="34" t="s">
        <v>49</v>
      </c>
      <c r="C38" s="71" t="s">
        <v>75</v>
      </c>
      <c r="D38" s="88">
        <f aca="true" t="shared" si="0" ref="D38:E40">D39</f>
        <v>9431200</v>
      </c>
      <c r="E38" s="88">
        <f t="shared" si="0"/>
        <v>9431200</v>
      </c>
      <c r="F38" s="88"/>
    </row>
    <row r="39" spans="1:6" ht="21">
      <c r="A39" s="32" t="s">
        <v>76</v>
      </c>
      <c r="B39" s="34" t="s">
        <v>49</v>
      </c>
      <c r="C39" s="71" t="s">
        <v>77</v>
      </c>
      <c r="D39" s="88">
        <f t="shared" si="0"/>
        <v>9431200</v>
      </c>
      <c r="E39" s="88">
        <f t="shared" si="0"/>
        <v>9431200</v>
      </c>
      <c r="F39" s="88"/>
    </row>
    <row r="40" spans="1:6" ht="21">
      <c r="A40" s="32" t="s">
        <v>78</v>
      </c>
      <c r="B40" s="37" t="s">
        <v>49</v>
      </c>
      <c r="C40" s="71" t="s">
        <v>79</v>
      </c>
      <c r="D40" s="88">
        <f t="shared" si="0"/>
        <v>9431200</v>
      </c>
      <c r="E40" s="88">
        <f t="shared" si="0"/>
        <v>9431200</v>
      </c>
      <c r="F40" s="88"/>
    </row>
    <row r="41" spans="1:6" ht="30">
      <c r="A41" s="36" t="s">
        <v>224</v>
      </c>
      <c r="B41" s="37" t="s">
        <v>49</v>
      </c>
      <c r="C41" s="72" t="s">
        <v>80</v>
      </c>
      <c r="D41" s="89">
        <v>9431200</v>
      </c>
      <c r="E41" s="89">
        <v>9431200</v>
      </c>
      <c r="F41" s="89"/>
    </row>
    <row r="42" spans="1:6" ht="70.5">
      <c r="A42" s="31" t="s">
        <v>199</v>
      </c>
      <c r="B42" s="37" t="s">
        <v>49</v>
      </c>
      <c r="C42" s="72" t="s">
        <v>200</v>
      </c>
      <c r="D42" s="89">
        <v>9431200</v>
      </c>
      <c r="E42" s="89">
        <v>9431200</v>
      </c>
      <c r="F42" s="89"/>
    </row>
    <row r="43" spans="1:6" ht="21">
      <c r="A43" s="32" t="s">
        <v>81</v>
      </c>
      <c r="B43" s="34" t="s">
        <v>49</v>
      </c>
      <c r="C43" s="71" t="s">
        <v>82</v>
      </c>
      <c r="D43" s="88">
        <f>D45+D44</f>
        <v>3146500</v>
      </c>
      <c r="E43" s="88">
        <f>E45+E44</f>
        <v>3570055.01</v>
      </c>
      <c r="F43" s="88"/>
    </row>
    <row r="44" spans="1:6" ht="50.25">
      <c r="A44" s="36" t="s">
        <v>83</v>
      </c>
      <c r="B44" s="37" t="s">
        <v>49</v>
      </c>
      <c r="C44" s="72" t="s">
        <v>201</v>
      </c>
      <c r="D44" s="89">
        <v>300000</v>
      </c>
      <c r="E44" s="89">
        <v>343000</v>
      </c>
      <c r="F44" s="89"/>
    </row>
    <row r="45" spans="1:6" ht="31.5">
      <c r="A45" s="32" t="s">
        <v>84</v>
      </c>
      <c r="B45" s="34" t="s">
        <v>49</v>
      </c>
      <c r="C45" s="71" t="s">
        <v>85</v>
      </c>
      <c r="D45" s="88">
        <f>D46</f>
        <v>2846500</v>
      </c>
      <c r="E45" s="88">
        <f>E46</f>
        <v>3227055.01</v>
      </c>
      <c r="F45" s="88"/>
    </row>
    <row r="46" spans="1:6" ht="50.25">
      <c r="A46" s="36" t="s">
        <v>163</v>
      </c>
      <c r="B46" s="37" t="s">
        <v>49</v>
      </c>
      <c r="C46" s="72" t="s">
        <v>86</v>
      </c>
      <c r="D46" s="89">
        <f>D47+D52</f>
        <v>2846500</v>
      </c>
      <c r="E46" s="89">
        <v>3227055.01</v>
      </c>
      <c r="F46" s="89"/>
    </row>
    <row r="47" spans="1:6" ht="50.25">
      <c r="A47" s="31" t="s">
        <v>202</v>
      </c>
      <c r="B47" s="37" t="s">
        <v>49</v>
      </c>
      <c r="C47" s="73" t="s">
        <v>203</v>
      </c>
      <c r="D47" s="89">
        <f>D48+D49+D50+D51</f>
        <v>2713000</v>
      </c>
      <c r="E47" s="89">
        <v>3227055.01</v>
      </c>
      <c r="F47" s="89"/>
    </row>
    <row r="48" spans="1:6" ht="50.25">
      <c r="A48" s="31" t="s">
        <v>202</v>
      </c>
      <c r="B48" s="37" t="s">
        <v>49</v>
      </c>
      <c r="C48" s="73" t="s">
        <v>204</v>
      </c>
      <c r="D48" s="89">
        <v>1030000</v>
      </c>
      <c r="E48" s="89">
        <v>1080000</v>
      </c>
      <c r="F48" s="89"/>
    </row>
    <row r="49" spans="1:6" ht="50.25">
      <c r="A49" s="31" t="s">
        <v>202</v>
      </c>
      <c r="B49" s="37" t="s">
        <v>49</v>
      </c>
      <c r="C49" s="73" t="s">
        <v>205</v>
      </c>
      <c r="D49" s="89">
        <v>322800</v>
      </c>
      <c r="E49" s="89">
        <v>367000</v>
      </c>
      <c r="F49" s="89"/>
    </row>
    <row r="50" spans="1:6" ht="50.25">
      <c r="A50" s="31" t="s">
        <v>128</v>
      </c>
      <c r="B50" s="37" t="s">
        <v>49</v>
      </c>
      <c r="C50" s="73" t="s">
        <v>129</v>
      </c>
      <c r="D50" s="89">
        <v>1135000</v>
      </c>
      <c r="E50" s="89">
        <v>1380000</v>
      </c>
      <c r="F50" s="89"/>
    </row>
    <row r="51" spans="1:6" ht="50.25">
      <c r="A51" s="31" t="s">
        <v>202</v>
      </c>
      <c r="B51" s="37" t="s">
        <v>49</v>
      </c>
      <c r="C51" s="73" t="s">
        <v>206</v>
      </c>
      <c r="D51" s="89">
        <v>225200</v>
      </c>
      <c r="E51" s="89">
        <v>262555.01</v>
      </c>
      <c r="F51" s="89"/>
    </row>
    <row r="52" spans="1:6" ht="50.25">
      <c r="A52" s="31" t="s">
        <v>207</v>
      </c>
      <c r="B52" s="37" t="s">
        <v>49</v>
      </c>
      <c r="C52" s="73" t="s">
        <v>208</v>
      </c>
      <c r="D52" s="89">
        <v>133500</v>
      </c>
      <c r="E52" s="89">
        <v>137500</v>
      </c>
      <c r="F52" s="89"/>
    </row>
    <row r="53" spans="1:6" ht="12">
      <c r="A53" s="32" t="s">
        <v>299</v>
      </c>
      <c r="B53" s="34" t="s">
        <v>49</v>
      </c>
      <c r="C53" s="113" t="s">
        <v>301</v>
      </c>
      <c r="D53" s="88" t="s">
        <v>97</v>
      </c>
      <c r="E53" s="88">
        <f>E54+E55</f>
        <v>56943.8</v>
      </c>
      <c r="F53" s="88" t="s">
        <v>97</v>
      </c>
    </row>
    <row r="54" spans="1:6" ht="12">
      <c r="A54" s="36" t="s">
        <v>300</v>
      </c>
      <c r="B54" s="37" t="s">
        <v>49</v>
      </c>
      <c r="C54" s="73" t="s">
        <v>302</v>
      </c>
      <c r="D54" s="89"/>
      <c r="E54" s="89"/>
      <c r="F54" s="89"/>
    </row>
    <row r="55" spans="1:6" ht="30">
      <c r="A55" s="36" t="s">
        <v>306</v>
      </c>
      <c r="B55" s="37" t="s">
        <v>49</v>
      </c>
      <c r="C55" s="73" t="s">
        <v>303</v>
      </c>
      <c r="D55" s="89" t="s">
        <v>97</v>
      </c>
      <c r="E55" s="89">
        <v>56943.8</v>
      </c>
      <c r="F55" s="89" t="s">
        <v>97</v>
      </c>
    </row>
    <row r="56" spans="1:6" ht="12">
      <c r="A56" s="32" t="s">
        <v>87</v>
      </c>
      <c r="B56" s="34" t="s">
        <v>49</v>
      </c>
      <c r="C56" s="71" t="s">
        <v>88</v>
      </c>
      <c r="D56" s="88">
        <f>D57</f>
        <v>15807100</v>
      </c>
      <c r="E56" s="88">
        <f>E57</f>
        <v>15612802.94</v>
      </c>
      <c r="F56" s="88">
        <f aca="true" t="shared" si="1" ref="F56:F66">D56-E56</f>
        <v>194297.06000000052</v>
      </c>
    </row>
    <row r="57" spans="1:6" ht="31.5">
      <c r="A57" s="32" t="s">
        <v>89</v>
      </c>
      <c r="B57" s="34" t="s">
        <v>49</v>
      </c>
      <c r="C57" s="71" t="s">
        <v>90</v>
      </c>
      <c r="D57" s="88">
        <f>D58</f>
        <v>15807100</v>
      </c>
      <c r="E57" s="88">
        <f>E58</f>
        <v>15612802.94</v>
      </c>
      <c r="F57" s="88">
        <f t="shared" si="1"/>
        <v>194297.06000000052</v>
      </c>
    </row>
    <row r="58" spans="1:6" ht="21">
      <c r="A58" s="32" t="s">
        <v>296</v>
      </c>
      <c r="B58" s="34" t="s">
        <v>49</v>
      </c>
      <c r="C58" s="71" t="s">
        <v>91</v>
      </c>
      <c r="D58" s="88">
        <f>D59+D63</f>
        <v>15807100</v>
      </c>
      <c r="E58" s="88">
        <f>E59+E63</f>
        <v>15612802.94</v>
      </c>
      <c r="F58" s="88">
        <f t="shared" si="1"/>
        <v>194297.06000000052</v>
      </c>
    </row>
    <row r="59" spans="1:6" ht="31.5">
      <c r="A59" s="32" t="s">
        <v>92</v>
      </c>
      <c r="B59" s="34" t="s">
        <v>49</v>
      </c>
      <c r="C59" s="71" t="s">
        <v>93</v>
      </c>
      <c r="D59" s="88">
        <f>D60</f>
        <v>3418600</v>
      </c>
      <c r="E59" s="88">
        <f>E60</f>
        <v>3388115.61</v>
      </c>
      <c r="F59" s="88">
        <f t="shared" si="1"/>
        <v>30484.39000000013</v>
      </c>
    </row>
    <row r="60" spans="1:6" ht="50.25">
      <c r="A60" s="36" t="s">
        <v>297</v>
      </c>
      <c r="B60" s="37" t="s">
        <v>49</v>
      </c>
      <c r="C60" s="72" t="s">
        <v>40</v>
      </c>
      <c r="D60" s="89">
        <f>D61+D62</f>
        <v>3418600</v>
      </c>
      <c r="E60" s="89">
        <f>E61+E62</f>
        <v>3388115.61</v>
      </c>
      <c r="F60" s="89">
        <f t="shared" si="1"/>
        <v>30484.39000000013</v>
      </c>
    </row>
    <row r="61" spans="1:6" ht="60">
      <c r="A61" s="31" t="s">
        <v>209</v>
      </c>
      <c r="B61" s="37" t="s">
        <v>49</v>
      </c>
      <c r="C61" s="74" t="s">
        <v>210</v>
      </c>
      <c r="D61" s="89">
        <v>3412600</v>
      </c>
      <c r="E61" s="89">
        <v>3382115.61</v>
      </c>
      <c r="F61" s="89">
        <f t="shared" si="1"/>
        <v>30484.39000000013</v>
      </c>
    </row>
    <row r="62" spans="1:6" ht="80.25">
      <c r="A62" s="31" t="s">
        <v>41</v>
      </c>
      <c r="B62" s="37" t="s">
        <v>49</v>
      </c>
      <c r="C62" s="74" t="s">
        <v>211</v>
      </c>
      <c r="D62" s="89">
        <v>6000</v>
      </c>
      <c r="E62" s="89">
        <v>6000</v>
      </c>
      <c r="F62" s="89"/>
    </row>
    <row r="63" spans="1:6" ht="52.5">
      <c r="A63" s="32" t="s">
        <v>94</v>
      </c>
      <c r="B63" s="34" t="s">
        <v>49</v>
      </c>
      <c r="C63" s="71" t="s">
        <v>95</v>
      </c>
      <c r="D63" s="88">
        <f>D64</f>
        <v>12388500</v>
      </c>
      <c r="E63" s="88">
        <f>E64</f>
        <v>12224687.33</v>
      </c>
      <c r="F63" s="88">
        <f t="shared" si="1"/>
        <v>163812.66999999993</v>
      </c>
    </row>
    <row r="64" spans="1:6" ht="60">
      <c r="A64" s="36" t="s">
        <v>225</v>
      </c>
      <c r="B64" s="37" t="s">
        <v>49</v>
      </c>
      <c r="C64" s="72" t="s">
        <v>220</v>
      </c>
      <c r="D64" s="89">
        <f>D65+D66</f>
        <v>12388500</v>
      </c>
      <c r="E64" s="89">
        <f>E65+E66</f>
        <v>12224687.33</v>
      </c>
      <c r="F64" s="89">
        <f t="shared" si="1"/>
        <v>163812.66999999993</v>
      </c>
    </row>
    <row r="65" spans="1:6" ht="40.5">
      <c r="A65" s="31" t="s">
        <v>212</v>
      </c>
      <c r="B65" s="37" t="s">
        <v>49</v>
      </c>
      <c r="C65" s="75" t="s">
        <v>213</v>
      </c>
      <c r="D65" s="89">
        <v>8750500</v>
      </c>
      <c r="E65" s="89">
        <v>8700698</v>
      </c>
      <c r="F65" s="89">
        <f t="shared" si="1"/>
        <v>49802</v>
      </c>
    </row>
    <row r="66" spans="1:6" ht="40.5">
      <c r="A66" s="31" t="s">
        <v>214</v>
      </c>
      <c r="B66" s="37" t="s">
        <v>49</v>
      </c>
      <c r="C66" s="75" t="s">
        <v>215</v>
      </c>
      <c r="D66" s="89">
        <v>3638000</v>
      </c>
      <c r="E66" s="89">
        <v>3523989.33</v>
      </c>
      <c r="F66" s="89">
        <f t="shared" si="1"/>
        <v>114010.66999999993</v>
      </c>
    </row>
    <row r="67" spans="1:6" ht="12.75" thickBot="1">
      <c r="A67" s="27"/>
      <c r="B67" s="28"/>
      <c r="C67" s="29"/>
      <c r="D67" s="97"/>
      <c r="E67" s="97"/>
      <c r="F67" s="98"/>
    </row>
    <row r="68" spans="1:6" ht="12">
      <c r="A68" s="18"/>
      <c r="B68" s="26"/>
      <c r="C68" s="18"/>
      <c r="D68" s="94"/>
      <c r="E68" s="94"/>
      <c r="F68" s="94"/>
    </row>
    <row r="69" spans="1:6" ht="12">
      <c r="A69" s="18"/>
      <c r="B69" s="26"/>
      <c r="C69" s="18"/>
      <c r="D69" s="94"/>
      <c r="E69" s="94"/>
      <c r="F69" s="94"/>
    </row>
    <row r="70" spans="1:6" ht="12">
      <c r="A70" s="18"/>
      <c r="B70" s="26"/>
      <c r="C70" s="18"/>
      <c r="D70" s="94"/>
      <c r="E70" s="94"/>
      <c r="F70" s="94"/>
    </row>
    <row r="71" spans="1:6" ht="12">
      <c r="A71" s="18"/>
      <c r="B71" s="26"/>
      <c r="C71" s="18"/>
      <c r="D71" s="94"/>
      <c r="E71" s="94"/>
      <c r="F71" s="94"/>
    </row>
    <row r="72" spans="1:6" ht="12">
      <c r="A72" s="18"/>
      <c r="B72" s="26"/>
      <c r="C72" s="18"/>
      <c r="D72" s="94"/>
      <c r="E72" s="94"/>
      <c r="F72" s="94"/>
    </row>
    <row r="73" spans="1:6" ht="12">
      <c r="A73" s="18"/>
      <c r="B73" s="26"/>
      <c r="C73" s="18"/>
      <c r="D73" s="94"/>
      <c r="E73" s="94"/>
      <c r="F73" s="94"/>
    </row>
    <row r="74" spans="1:6" ht="12">
      <c r="A74" s="18"/>
      <c r="B74" s="26"/>
      <c r="C74" s="18"/>
      <c r="D74" s="94"/>
      <c r="E74" s="94"/>
      <c r="F74" s="94"/>
    </row>
    <row r="75" spans="1:6" ht="12">
      <c r="A75" s="18"/>
      <c r="B75" s="26"/>
      <c r="C75" s="18"/>
      <c r="D75" s="94"/>
      <c r="E75" s="94"/>
      <c r="F75" s="94"/>
    </row>
    <row r="76" spans="1:6" ht="12">
      <c r="A76" s="18"/>
      <c r="B76" s="26"/>
      <c r="C76" s="18"/>
      <c r="D76" s="94"/>
      <c r="E76" s="94"/>
      <c r="F76" s="94"/>
    </row>
    <row r="77" spans="1:6" ht="12">
      <c r="A77" s="18"/>
      <c r="B77" s="26"/>
      <c r="C77" s="18"/>
      <c r="D77" s="94"/>
      <c r="E77" s="94"/>
      <c r="F77" s="94"/>
    </row>
    <row r="78" spans="1:6" ht="12">
      <c r="A78" s="18"/>
      <c r="B78" s="26"/>
      <c r="C78" s="18"/>
      <c r="D78" s="94"/>
      <c r="E78" s="94"/>
      <c r="F78" s="94"/>
    </row>
    <row r="79" spans="1:6" ht="12">
      <c r="A79" s="18"/>
      <c r="B79" s="26"/>
      <c r="C79" s="18"/>
      <c r="D79" s="94"/>
      <c r="E79" s="94"/>
      <c r="F79" s="94"/>
    </row>
    <row r="80" spans="1:6" ht="12">
      <c r="A80" s="18"/>
      <c r="B80" s="26"/>
      <c r="C80" s="18"/>
      <c r="D80" s="94"/>
      <c r="E80" s="94"/>
      <c r="F80" s="94"/>
    </row>
    <row r="81" spans="1:6" ht="12">
      <c r="A81" s="18"/>
      <c r="B81" s="26"/>
      <c r="C81" s="18"/>
      <c r="D81" s="94"/>
      <c r="E81" s="94"/>
      <c r="F81" s="94"/>
    </row>
    <row r="82" spans="1:6" ht="12">
      <c r="A82" s="18"/>
      <c r="B82" s="26"/>
      <c r="C82" s="18"/>
      <c r="D82" s="94"/>
      <c r="E82" s="94"/>
      <c r="F82" s="94"/>
    </row>
    <row r="83" spans="1:6" ht="12">
      <c r="A83" s="18"/>
      <c r="B83" s="26"/>
      <c r="C83" s="18"/>
      <c r="D83" s="94"/>
      <c r="E83" s="94"/>
      <c r="F83" s="94"/>
    </row>
    <row r="84" spans="1:6" ht="12">
      <c r="A84" s="18"/>
      <c r="B84" s="26"/>
      <c r="C84" s="18"/>
      <c r="D84" s="94"/>
      <c r="E84" s="94"/>
      <c r="F84" s="94"/>
    </row>
    <row r="85" spans="1:6" ht="12">
      <c r="A85" s="18"/>
      <c r="B85" s="26"/>
      <c r="C85" s="18"/>
      <c r="D85" s="94"/>
      <c r="E85" s="94"/>
      <c r="F85" s="94"/>
    </row>
    <row r="86" spans="1:6" ht="12">
      <c r="A86" s="18"/>
      <c r="B86" s="26"/>
      <c r="C86" s="18"/>
      <c r="D86" s="94"/>
      <c r="E86" s="94"/>
      <c r="F86" s="94"/>
    </row>
    <row r="87" spans="1:6" ht="12">
      <c r="A87" s="18"/>
      <c r="B87" s="26"/>
      <c r="C87" s="18"/>
      <c r="D87" s="94"/>
      <c r="E87" s="94"/>
      <c r="F87" s="94"/>
    </row>
    <row r="88" spans="1:6" ht="12">
      <c r="A88" s="18"/>
      <c r="B88" s="26"/>
      <c r="C88" s="18"/>
      <c r="D88" s="94"/>
      <c r="E88" s="94"/>
      <c r="F88" s="94"/>
    </row>
    <row r="89" spans="1:6" ht="12">
      <c r="A89" s="18"/>
      <c r="B89" s="26"/>
      <c r="C89" s="18"/>
      <c r="D89" s="94"/>
      <c r="E89" s="94"/>
      <c r="F89" s="94"/>
    </row>
    <row r="90" spans="1:6" ht="12">
      <c r="A90" s="18"/>
      <c r="B90" s="26"/>
      <c r="C90" s="18"/>
      <c r="D90" s="94"/>
      <c r="E90" s="94"/>
      <c r="F90" s="94"/>
    </row>
    <row r="91" spans="1:6" ht="12">
      <c r="A91" s="18"/>
      <c r="B91" s="26"/>
      <c r="C91" s="18"/>
      <c r="D91" s="94"/>
      <c r="E91" s="94"/>
      <c r="F91" s="94"/>
    </row>
    <row r="92" spans="1:6" ht="12">
      <c r="A92" s="18"/>
      <c r="B92" s="26"/>
      <c r="C92" s="18"/>
      <c r="D92" s="94"/>
      <c r="E92" s="94"/>
      <c r="F92" s="94"/>
    </row>
    <row r="93" spans="1:6" ht="12">
      <c r="A93" s="18"/>
      <c r="B93" s="26"/>
      <c r="C93" s="18"/>
      <c r="D93" s="94"/>
      <c r="E93" s="94"/>
      <c r="F93" s="94"/>
    </row>
    <row r="94" spans="1:6" ht="12">
      <c r="A94" s="18"/>
      <c r="B94" s="26"/>
      <c r="C94" s="18"/>
      <c r="D94" s="94"/>
      <c r="E94" s="94"/>
      <c r="F94" s="94"/>
    </row>
    <row r="95" spans="1:6" ht="12">
      <c r="A95" s="18"/>
      <c r="B95" s="26"/>
      <c r="C95" s="18"/>
      <c r="D95" s="94"/>
      <c r="E95" s="94"/>
      <c r="F95" s="94"/>
    </row>
    <row r="96" spans="1:6" ht="12">
      <c r="A96" s="18"/>
      <c r="B96" s="26"/>
      <c r="C96" s="18"/>
      <c r="D96" s="94"/>
      <c r="E96" s="94"/>
      <c r="F96" s="94"/>
    </row>
    <row r="97" spans="1:6" ht="12">
      <c r="A97" s="18"/>
      <c r="B97" s="26"/>
      <c r="C97" s="18"/>
      <c r="D97" s="94"/>
      <c r="E97" s="94"/>
      <c r="F97" s="94"/>
    </row>
    <row r="98" spans="1:6" ht="12">
      <c r="A98" s="18"/>
      <c r="B98" s="26"/>
      <c r="C98" s="18"/>
      <c r="D98" s="94"/>
      <c r="E98" s="94"/>
      <c r="F98" s="94"/>
    </row>
    <row r="99" spans="1:6" ht="12">
      <c r="A99" s="18"/>
      <c r="B99" s="26"/>
      <c r="C99" s="18"/>
      <c r="D99" s="94"/>
      <c r="E99" s="94"/>
      <c r="F99" s="94"/>
    </row>
    <row r="100" spans="1:6" ht="12">
      <c r="A100" s="18"/>
      <c r="B100" s="26"/>
      <c r="C100" s="18"/>
      <c r="D100" s="94"/>
      <c r="E100" s="94"/>
      <c r="F100" s="94"/>
    </row>
    <row r="101" spans="1:6" ht="12">
      <c r="A101" s="18"/>
      <c r="B101" s="26"/>
      <c r="C101" s="18"/>
      <c r="D101" s="94"/>
      <c r="E101" s="94"/>
      <c r="F101" s="94"/>
    </row>
    <row r="102" spans="1:6" ht="12">
      <c r="A102" s="18"/>
      <c r="B102" s="26"/>
      <c r="C102" s="18"/>
      <c r="D102" s="94"/>
      <c r="E102" s="94"/>
      <c r="F102" s="94"/>
    </row>
    <row r="103" spans="1:6" ht="12">
      <c r="A103" s="18"/>
      <c r="B103" s="26"/>
      <c r="C103" s="18"/>
      <c r="D103" s="94"/>
      <c r="E103" s="94"/>
      <c r="F103" s="94"/>
    </row>
    <row r="104" spans="1:6" ht="12">
      <c r="A104" s="18"/>
      <c r="B104" s="26"/>
      <c r="C104" s="18"/>
      <c r="D104" s="94"/>
      <c r="E104" s="94"/>
      <c r="F104" s="94"/>
    </row>
    <row r="105" spans="1:6" ht="12">
      <c r="A105" s="18"/>
      <c r="B105" s="26"/>
      <c r="C105" s="18"/>
      <c r="D105" s="94"/>
      <c r="E105" s="94"/>
      <c r="F105" s="94"/>
    </row>
    <row r="106" spans="1:6" ht="12">
      <c r="A106" s="18"/>
      <c r="B106" s="26"/>
      <c r="C106" s="18"/>
      <c r="D106" s="94"/>
      <c r="E106" s="94"/>
      <c r="F106" s="94"/>
    </row>
    <row r="107" spans="1:6" ht="12">
      <c r="A107" s="18"/>
      <c r="B107" s="26"/>
      <c r="C107" s="18"/>
      <c r="D107" s="94"/>
      <c r="E107" s="94"/>
      <c r="F107" s="94"/>
    </row>
    <row r="108" spans="1:6" ht="12">
      <c r="A108" s="18"/>
      <c r="B108" s="26"/>
      <c r="C108" s="18"/>
      <c r="D108" s="94"/>
      <c r="E108" s="94"/>
      <c r="F108" s="94"/>
    </row>
    <row r="109" spans="1:6" ht="12">
      <c r="A109" s="18"/>
      <c r="B109" s="26"/>
      <c r="C109" s="18"/>
      <c r="D109" s="94"/>
      <c r="E109" s="94"/>
      <c r="F109" s="94"/>
    </row>
    <row r="110" spans="1:6" ht="12">
      <c r="A110" s="18"/>
      <c r="B110" s="26"/>
      <c r="C110" s="18"/>
      <c r="D110" s="94"/>
      <c r="E110" s="94"/>
      <c r="F110" s="94"/>
    </row>
    <row r="111" spans="1:6" ht="12">
      <c r="A111" s="18"/>
      <c r="B111" s="26"/>
      <c r="C111" s="18"/>
      <c r="D111" s="94"/>
      <c r="E111" s="94"/>
      <c r="F111" s="94"/>
    </row>
    <row r="112" spans="1:6" ht="12">
      <c r="A112" s="18"/>
      <c r="B112" s="26"/>
      <c r="C112" s="18"/>
      <c r="D112" s="94"/>
      <c r="E112" s="94"/>
      <c r="F112" s="94"/>
    </row>
    <row r="113" spans="1:6" ht="12">
      <c r="A113" s="18"/>
      <c r="B113" s="26"/>
      <c r="C113" s="18"/>
      <c r="D113" s="94"/>
      <c r="E113" s="94"/>
      <c r="F113" s="94"/>
    </row>
    <row r="114" spans="1:6" ht="12">
      <c r="A114" s="18"/>
      <c r="B114" s="26"/>
      <c r="C114" s="18"/>
      <c r="D114" s="94"/>
      <c r="E114" s="94"/>
      <c r="F114" s="94"/>
    </row>
    <row r="115" spans="1:6" ht="12">
      <c r="A115" s="18"/>
      <c r="B115" s="26"/>
      <c r="C115" s="18"/>
      <c r="D115" s="94"/>
      <c r="E115" s="94"/>
      <c r="F115" s="94"/>
    </row>
    <row r="116" spans="1:6" ht="12">
      <c r="A116" s="18"/>
      <c r="B116" s="26"/>
      <c r="C116" s="18"/>
      <c r="D116" s="94"/>
      <c r="E116" s="94"/>
      <c r="F116" s="94"/>
    </row>
    <row r="117" spans="1:6" ht="12">
      <c r="A117" s="18"/>
      <c r="B117" s="26"/>
      <c r="C117" s="18"/>
      <c r="D117" s="94"/>
      <c r="E117" s="94"/>
      <c r="F117" s="94"/>
    </row>
    <row r="118" spans="1:6" ht="12">
      <c r="A118" s="18"/>
      <c r="B118" s="26"/>
      <c r="C118" s="18"/>
      <c r="D118" s="94"/>
      <c r="E118" s="94"/>
      <c r="F118" s="94"/>
    </row>
    <row r="119" spans="1:6" ht="12">
      <c r="A119" s="18"/>
      <c r="B119" s="26"/>
      <c r="C119" s="18"/>
      <c r="D119" s="94"/>
      <c r="E119" s="94"/>
      <c r="F119" s="94"/>
    </row>
    <row r="120" spans="1:6" ht="12">
      <c r="A120" s="18"/>
      <c r="B120" s="26"/>
      <c r="C120" s="18"/>
      <c r="D120" s="94"/>
      <c r="E120" s="94"/>
      <c r="F120" s="94"/>
    </row>
    <row r="121" spans="1:6" ht="12">
      <c r="A121" s="18"/>
      <c r="B121" s="26"/>
      <c r="C121" s="18"/>
      <c r="D121" s="94"/>
      <c r="E121" s="94"/>
      <c r="F121" s="94"/>
    </row>
    <row r="122" spans="1:6" ht="12">
      <c r="A122" s="18"/>
      <c r="B122" s="26"/>
      <c r="C122" s="18"/>
      <c r="D122" s="94"/>
      <c r="E122" s="94"/>
      <c r="F122" s="94"/>
    </row>
    <row r="123" spans="1:6" ht="12">
      <c r="A123" s="18"/>
      <c r="B123" s="26"/>
      <c r="C123" s="18"/>
      <c r="D123" s="94"/>
      <c r="E123" s="94"/>
      <c r="F123" s="94"/>
    </row>
    <row r="124" spans="1:6" ht="12">
      <c r="A124" s="18"/>
      <c r="B124" s="26"/>
      <c r="C124" s="18"/>
      <c r="D124" s="94"/>
      <c r="E124" s="94"/>
      <c r="F124" s="94"/>
    </row>
    <row r="125" spans="1:6" ht="12">
      <c r="A125" s="18"/>
      <c r="B125" s="26"/>
      <c r="C125" s="18"/>
      <c r="D125" s="94"/>
      <c r="E125" s="94"/>
      <c r="F125" s="94"/>
    </row>
    <row r="126" spans="1:6" ht="12">
      <c r="A126" s="18"/>
      <c r="B126" s="26"/>
      <c r="C126" s="18"/>
      <c r="D126" s="94"/>
      <c r="E126" s="94"/>
      <c r="F126" s="94"/>
    </row>
    <row r="127" spans="1:6" ht="12">
      <c r="A127" s="18"/>
      <c r="B127" s="26"/>
      <c r="C127" s="18"/>
      <c r="D127" s="94"/>
      <c r="E127" s="94"/>
      <c r="F127" s="94"/>
    </row>
    <row r="128" spans="1:6" ht="12">
      <c r="A128" s="18"/>
      <c r="B128" s="26"/>
      <c r="C128" s="18"/>
      <c r="D128" s="94"/>
      <c r="E128" s="94"/>
      <c r="F128" s="94"/>
    </row>
    <row r="129" spans="1:6" ht="12">
      <c r="A129" s="18"/>
      <c r="B129" s="26"/>
      <c r="C129" s="18"/>
      <c r="D129" s="94"/>
      <c r="E129" s="94"/>
      <c r="F129" s="94"/>
    </row>
    <row r="130" spans="1:6" ht="12">
      <c r="A130" s="18"/>
      <c r="B130" s="26"/>
      <c r="C130" s="18"/>
      <c r="D130" s="94"/>
      <c r="E130" s="94"/>
      <c r="F130" s="94"/>
    </row>
    <row r="131" spans="1:6" ht="12">
      <c r="A131" s="18"/>
      <c r="B131" s="26"/>
      <c r="C131" s="18"/>
      <c r="D131" s="94"/>
      <c r="E131" s="94"/>
      <c r="F131" s="94"/>
    </row>
    <row r="132" spans="1:6" ht="12">
      <c r="A132" s="18"/>
      <c r="B132" s="26"/>
      <c r="C132" s="18"/>
      <c r="D132" s="94"/>
      <c r="E132" s="94"/>
      <c r="F132" s="94"/>
    </row>
    <row r="133" spans="1:6" ht="12">
      <c r="A133" s="18"/>
      <c r="B133" s="26"/>
      <c r="C133" s="18"/>
      <c r="D133" s="94"/>
      <c r="E133" s="94"/>
      <c r="F133" s="94"/>
    </row>
    <row r="134" spans="1:6" ht="12">
      <c r="A134" s="18"/>
      <c r="B134" s="26"/>
      <c r="C134" s="18"/>
      <c r="D134" s="94"/>
      <c r="E134" s="94"/>
      <c r="F134" s="94"/>
    </row>
    <row r="135" spans="1:6" ht="12">
      <c r="A135" s="18"/>
      <c r="B135" s="26"/>
      <c r="C135" s="18"/>
      <c r="D135" s="94"/>
      <c r="E135" s="94"/>
      <c r="F135" s="94"/>
    </row>
    <row r="136" spans="1:6" ht="12">
      <c r="A136" s="18"/>
      <c r="B136" s="26"/>
      <c r="C136" s="18"/>
      <c r="D136" s="94"/>
      <c r="E136" s="94"/>
      <c r="F136" s="94"/>
    </row>
    <row r="137" spans="1:6" ht="12">
      <c r="A137" s="18"/>
      <c r="B137" s="26"/>
      <c r="C137" s="18"/>
      <c r="D137" s="94"/>
      <c r="E137" s="94"/>
      <c r="F137" s="94"/>
    </row>
    <row r="138" spans="1:6" ht="12">
      <c r="A138" s="18"/>
      <c r="B138" s="26"/>
      <c r="C138" s="18"/>
      <c r="D138" s="94"/>
      <c r="E138" s="94"/>
      <c r="F138" s="94"/>
    </row>
    <row r="139" spans="1:6" ht="12">
      <c r="A139" s="18"/>
      <c r="B139" s="26"/>
      <c r="C139" s="18"/>
      <c r="D139" s="94"/>
      <c r="E139" s="94"/>
      <c r="F139" s="94"/>
    </row>
    <row r="140" spans="1:6" ht="12">
      <c r="A140" s="18"/>
      <c r="B140" s="26"/>
      <c r="C140" s="18"/>
      <c r="D140" s="94"/>
      <c r="E140" s="94"/>
      <c r="F140" s="94"/>
    </row>
    <row r="141" spans="1:6" ht="12">
      <c r="A141" s="18"/>
      <c r="B141" s="26"/>
      <c r="C141" s="18"/>
      <c r="D141" s="94"/>
      <c r="E141" s="94"/>
      <c r="F141" s="94"/>
    </row>
    <row r="142" spans="1:6" ht="12">
      <c r="A142" s="18"/>
      <c r="B142" s="26"/>
      <c r="C142" s="18"/>
      <c r="D142" s="94"/>
      <c r="E142" s="94"/>
      <c r="F142" s="94"/>
    </row>
    <row r="143" spans="1:6" ht="12">
      <c r="A143" s="18"/>
      <c r="B143" s="26"/>
      <c r="C143" s="18"/>
      <c r="D143" s="94"/>
      <c r="E143" s="94"/>
      <c r="F143" s="94"/>
    </row>
    <row r="144" spans="1:6" ht="12">
      <c r="A144" s="18"/>
      <c r="B144" s="26"/>
      <c r="C144" s="18"/>
      <c r="D144" s="94"/>
      <c r="E144" s="94"/>
      <c r="F144" s="94"/>
    </row>
    <row r="145" spans="1:6" ht="12">
      <c r="A145" s="18"/>
      <c r="B145" s="26"/>
      <c r="C145" s="18"/>
      <c r="D145" s="94"/>
      <c r="E145" s="94"/>
      <c r="F145" s="94"/>
    </row>
    <row r="146" spans="1:6" ht="12">
      <c r="A146" s="18"/>
      <c r="B146" s="26"/>
      <c r="C146" s="18"/>
      <c r="D146" s="94"/>
      <c r="E146" s="94"/>
      <c r="F146" s="94"/>
    </row>
    <row r="147" spans="1:6" ht="12">
      <c r="A147" s="18"/>
      <c r="B147" s="26"/>
      <c r="C147" s="18"/>
      <c r="D147" s="94"/>
      <c r="E147" s="94"/>
      <c r="F147" s="94"/>
    </row>
    <row r="148" spans="1:6" ht="12">
      <c r="A148" s="18"/>
      <c r="B148" s="26"/>
      <c r="C148" s="18"/>
      <c r="D148" s="94"/>
      <c r="E148" s="94"/>
      <c r="F148" s="94"/>
    </row>
    <row r="149" spans="1:6" ht="12">
      <c r="A149" s="18"/>
      <c r="B149" s="26"/>
      <c r="C149" s="18"/>
      <c r="D149" s="94"/>
      <c r="E149" s="94"/>
      <c r="F149" s="94"/>
    </row>
    <row r="150" spans="1:6" ht="12">
      <c r="A150" s="18"/>
      <c r="B150" s="26"/>
      <c r="C150" s="18"/>
      <c r="D150" s="94"/>
      <c r="E150" s="94"/>
      <c r="F150" s="94"/>
    </row>
    <row r="151" spans="1:6" ht="12">
      <c r="A151" s="18"/>
      <c r="B151" s="26"/>
      <c r="C151" s="18"/>
      <c r="D151" s="94"/>
      <c r="E151" s="94"/>
      <c r="F151" s="94"/>
    </row>
    <row r="152" spans="1:6" ht="12">
      <c r="A152" s="18"/>
      <c r="B152" s="26"/>
      <c r="C152" s="18"/>
      <c r="D152" s="94"/>
      <c r="E152" s="94"/>
      <c r="F152" s="94"/>
    </row>
    <row r="153" spans="1:6" ht="12">
      <c r="A153" s="18"/>
      <c r="B153" s="26"/>
      <c r="C153" s="18"/>
      <c r="D153" s="94"/>
      <c r="E153" s="94"/>
      <c r="F153" s="94"/>
    </row>
    <row r="154" spans="1:6" ht="12">
      <c r="A154" s="18"/>
      <c r="B154" s="26"/>
      <c r="C154" s="18"/>
      <c r="D154" s="94"/>
      <c r="E154" s="94"/>
      <c r="F154" s="94"/>
    </row>
    <row r="155" spans="1:6" ht="12">
      <c r="A155" s="18"/>
      <c r="B155" s="26"/>
      <c r="C155" s="18"/>
      <c r="D155" s="94"/>
      <c r="E155" s="94"/>
      <c r="F155" s="94"/>
    </row>
    <row r="156" spans="1:6" ht="12">
      <c r="A156" s="18"/>
      <c r="B156" s="26"/>
      <c r="C156" s="18"/>
      <c r="D156" s="94"/>
      <c r="E156" s="94"/>
      <c r="F156" s="94"/>
    </row>
    <row r="157" spans="1:6" ht="12">
      <c r="A157" s="18"/>
      <c r="B157" s="26"/>
      <c r="C157" s="18"/>
      <c r="D157" s="94"/>
      <c r="E157" s="94"/>
      <c r="F157" s="94"/>
    </row>
    <row r="158" spans="1:6" ht="12">
      <c r="A158" s="18"/>
      <c r="B158" s="26"/>
      <c r="C158" s="18"/>
      <c r="D158" s="94"/>
      <c r="E158" s="94"/>
      <c r="F158" s="94"/>
    </row>
    <row r="159" spans="1:6" ht="12">
      <c r="A159" s="18"/>
      <c r="B159" s="26"/>
      <c r="C159" s="18"/>
      <c r="D159" s="94"/>
      <c r="E159" s="94"/>
      <c r="F159" s="94"/>
    </row>
    <row r="160" spans="1:6" ht="12">
      <c r="A160" s="18"/>
      <c r="B160" s="26"/>
      <c r="C160" s="18"/>
      <c r="D160" s="94"/>
      <c r="E160" s="94"/>
      <c r="F160" s="94"/>
    </row>
    <row r="161" spans="1:6" ht="12">
      <c r="A161" s="18"/>
      <c r="B161" s="26"/>
      <c r="C161" s="18"/>
      <c r="D161" s="94"/>
      <c r="E161" s="94"/>
      <c r="F161" s="94"/>
    </row>
    <row r="162" spans="1:6" ht="12">
      <c r="A162" s="18"/>
      <c r="B162" s="26"/>
      <c r="C162" s="18"/>
      <c r="D162" s="94"/>
      <c r="E162" s="94"/>
      <c r="F162" s="94"/>
    </row>
    <row r="163" spans="1:6" ht="12">
      <c r="A163" s="18"/>
      <c r="B163" s="26"/>
      <c r="C163" s="18"/>
      <c r="D163" s="94"/>
      <c r="E163" s="94"/>
      <c r="F163" s="94"/>
    </row>
    <row r="164" spans="1:6" ht="12">
      <c r="A164" s="18"/>
      <c r="B164" s="26"/>
      <c r="C164" s="18"/>
      <c r="D164" s="94"/>
      <c r="E164" s="94"/>
      <c r="F164" s="94"/>
    </row>
    <row r="165" spans="1:6" ht="12">
      <c r="A165" s="18"/>
      <c r="B165" s="26"/>
      <c r="C165" s="18"/>
      <c r="D165" s="94"/>
      <c r="E165" s="94"/>
      <c r="F165" s="94"/>
    </row>
    <row r="166" spans="1:6" ht="12">
      <c r="A166" s="18"/>
      <c r="B166" s="26"/>
      <c r="C166" s="18"/>
      <c r="D166" s="94"/>
      <c r="E166" s="94"/>
      <c r="F166" s="94"/>
    </row>
    <row r="167" spans="1:6" ht="12">
      <c r="A167" s="18"/>
      <c r="B167" s="26"/>
      <c r="C167" s="18"/>
      <c r="D167" s="94"/>
      <c r="E167" s="94"/>
      <c r="F167" s="94"/>
    </row>
    <row r="168" spans="1:6" ht="12">
      <c r="A168" s="18"/>
      <c r="B168" s="26"/>
      <c r="C168" s="18"/>
      <c r="D168" s="94"/>
      <c r="E168" s="94"/>
      <c r="F168" s="94"/>
    </row>
    <row r="169" spans="1:6" ht="12">
      <c r="A169" s="18"/>
      <c r="B169" s="26"/>
      <c r="C169" s="18"/>
      <c r="D169" s="94"/>
      <c r="E169" s="94"/>
      <c r="F169" s="94"/>
    </row>
    <row r="170" spans="1:6" ht="12">
      <c r="A170" s="18"/>
      <c r="B170" s="26"/>
      <c r="C170" s="18"/>
      <c r="D170" s="94"/>
      <c r="E170" s="94"/>
      <c r="F170" s="94"/>
    </row>
    <row r="171" spans="1:6" ht="12">
      <c r="A171" s="18"/>
      <c r="B171" s="26"/>
      <c r="C171" s="18"/>
      <c r="D171" s="94"/>
      <c r="E171" s="94"/>
      <c r="F171" s="94"/>
    </row>
    <row r="172" spans="1:6" ht="12">
      <c r="A172" s="18"/>
      <c r="B172" s="26"/>
      <c r="C172" s="18"/>
      <c r="D172" s="94"/>
      <c r="E172" s="94"/>
      <c r="F172" s="94"/>
    </row>
    <row r="173" spans="1:6" ht="12">
      <c r="A173" s="18"/>
      <c r="B173" s="26"/>
      <c r="C173" s="18"/>
      <c r="D173" s="94"/>
      <c r="E173" s="94"/>
      <c r="F173" s="94"/>
    </row>
    <row r="174" spans="1:6" ht="12">
      <c r="A174" s="18"/>
      <c r="B174" s="26"/>
      <c r="C174" s="18"/>
      <c r="D174" s="94"/>
      <c r="E174" s="94"/>
      <c r="F174" s="94"/>
    </row>
    <row r="175" spans="1:6" ht="12">
      <c r="A175" s="18"/>
      <c r="B175" s="26"/>
      <c r="C175" s="18"/>
      <c r="D175" s="94"/>
      <c r="E175" s="94"/>
      <c r="F175" s="94"/>
    </row>
    <row r="176" spans="1:6" ht="12">
      <c r="A176" s="18"/>
      <c r="B176" s="26"/>
      <c r="C176" s="18"/>
      <c r="D176" s="94"/>
      <c r="E176" s="94"/>
      <c r="F176" s="94"/>
    </row>
    <row r="177" spans="1:6" ht="12">
      <c r="A177" s="18"/>
      <c r="B177" s="26"/>
      <c r="C177" s="18"/>
      <c r="D177" s="94"/>
      <c r="E177" s="94"/>
      <c r="F177" s="94"/>
    </row>
    <row r="178" spans="1:6" ht="12">
      <c r="A178" s="18"/>
      <c r="B178" s="26"/>
      <c r="C178" s="18"/>
      <c r="D178" s="94"/>
      <c r="E178" s="94"/>
      <c r="F178" s="94"/>
    </row>
    <row r="179" spans="1:6" ht="12">
      <c r="A179" s="18"/>
      <c r="B179" s="26"/>
      <c r="C179" s="18"/>
      <c r="D179" s="94"/>
      <c r="E179" s="94"/>
      <c r="F179" s="94"/>
    </row>
    <row r="180" spans="1:6" ht="12">
      <c r="A180" s="18"/>
      <c r="B180" s="26"/>
      <c r="C180" s="18"/>
      <c r="D180" s="94"/>
      <c r="E180" s="94"/>
      <c r="F180" s="94"/>
    </row>
    <row r="181" spans="1:6" ht="12">
      <c r="A181" s="18"/>
      <c r="B181" s="26"/>
      <c r="C181" s="18"/>
      <c r="D181" s="94"/>
      <c r="E181" s="94"/>
      <c r="F181" s="94"/>
    </row>
    <row r="182" spans="1:6" ht="12">
      <c r="A182" s="18"/>
      <c r="B182" s="26"/>
      <c r="C182" s="18"/>
      <c r="D182" s="94"/>
      <c r="E182" s="94"/>
      <c r="F182" s="94"/>
    </row>
    <row r="183" spans="1:6" ht="12">
      <c r="A183" s="18"/>
      <c r="B183" s="26"/>
      <c r="C183" s="18"/>
      <c r="D183" s="94"/>
      <c r="E183" s="94"/>
      <c r="F183" s="94"/>
    </row>
    <row r="184" spans="1:6" ht="12">
      <c r="A184" s="18"/>
      <c r="B184" s="26"/>
      <c r="C184" s="18"/>
      <c r="D184" s="94"/>
      <c r="E184" s="94"/>
      <c r="F184" s="94"/>
    </row>
    <row r="185" spans="1:6" ht="12">
      <c r="A185" s="18"/>
      <c r="B185" s="26"/>
      <c r="C185" s="18"/>
      <c r="D185" s="94"/>
      <c r="E185" s="94"/>
      <c r="F185" s="94"/>
    </row>
    <row r="186" spans="1:6" ht="12">
      <c r="A186" s="18"/>
      <c r="B186" s="26"/>
      <c r="C186" s="18"/>
      <c r="D186" s="94"/>
      <c r="E186" s="94"/>
      <c r="F186" s="94"/>
    </row>
    <row r="187" spans="1:6" ht="12">
      <c r="A187" s="18"/>
      <c r="B187" s="26"/>
      <c r="C187" s="18"/>
      <c r="D187" s="94"/>
      <c r="E187" s="94"/>
      <c r="F187" s="94"/>
    </row>
    <row r="188" spans="1:6" ht="12">
      <c r="A188" s="18"/>
      <c r="B188" s="26"/>
      <c r="C188" s="18"/>
      <c r="D188" s="94"/>
      <c r="E188" s="94"/>
      <c r="F188" s="94"/>
    </row>
    <row r="189" spans="1:6" ht="12">
      <c r="A189" s="18"/>
      <c r="B189" s="26"/>
      <c r="C189" s="18"/>
      <c r="D189" s="94"/>
      <c r="E189" s="94"/>
      <c r="F189" s="94"/>
    </row>
    <row r="190" spans="1:6" ht="12">
      <c r="A190" s="18"/>
      <c r="B190" s="26"/>
      <c r="C190" s="18"/>
      <c r="D190" s="94"/>
      <c r="E190" s="94"/>
      <c r="F190" s="94"/>
    </row>
    <row r="191" spans="1:6" ht="12">
      <c r="A191" s="18"/>
      <c r="B191" s="26"/>
      <c r="C191" s="18"/>
      <c r="D191" s="94"/>
      <c r="E191" s="94"/>
      <c r="F191" s="94"/>
    </row>
    <row r="192" spans="1:6" ht="12">
      <c r="A192" s="18"/>
      <c r="B192" s="26"/>
      <c r="C192" s="18"/>
      <c r="D192" s="94"/>
      <c r="E192" s="94"/>
      <c r="F192" s="94"/>
    </row>
    <row r="193" spans="1:6" ht="12">
      <c r="A193" s="18"/>
      <c r="B193" s="26"/>
      <c r="C193" s="18"/>
      <c r="D193" s="94"/>
      <c r="E193" s="94"/>
      <c r="F193" s="94"/>
    </row>
    <row r="194" spans="1:6" ht="12">
      <c r="A194" s="18"/>
      <c r="B194" s="26"/>
      <c r="C194" s="18"/>
      <c r="D194" s="94"/>
      <c r="E194" s="94"/>
      <c r="F194" s="94"/>
    </row>
    <row r="195" spans="1:6" ht="12">
      <c r="A195" s="18"/>
      <c r="B195" s="26"/>
      <c r="C195" s="18"/>
      <c r="D195" s="94"/>
      <c r="E195" s="94"/>
      <c r="F195" s="94"/>
    </row>
    <row r="196" spans="1:6" ht="12">
      <c r="A196" s="18"/>
      <c r="B196" s="26"/>
      <c r="C196" s="18"/>
      <c r="D196" s="94"/>
      <c r="E196" s="94"/>
      <c r="F196" s="94"/>
    </row>
    <row r="197" spans="1:6" ht="12">
      <c r="A197" s="18"/>
      <c r="B197" s="26"/>
      <c r="C197" s="18"/>
      <c r="D197" s="94"/>
      <c r="E197" s="94"/>
      <c r="F197" s="94"/>
    </row>
    <row r="198" spans="1:6" ht="12">
      <c r="A198" s="18"/>
      <c r="B198" s="26"/>
      <c r="C198" s="18"/>
      <c r="D198" s="94"/>
      <c r="E198" s="94"/>
      <c r="F198" s="94"/>
    </row>
  </sheetData>
  <sheetProtection/>
  <mergeCells count="5">
    <mergeCell ref="A5:D5"/>
    <mergeCell ref="B7:C7"/>
    <mergeCell ref="A9:D9"/>
    <mergeCell ref="A13:E13"/>
    <mergeCell ref="A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headerFooter alignWithMargins="0">
    <oddFooter>&amp;R&amp;P из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view="pageBreakPreview" zoomScaleSheetLayoutView="100" zoomScalePageLayoutView="0" workbookViewId="0" topLeftCell="A1">
      <selection activeCell="E53" sqref="E53"/>
    </sheetView>
  </sheetViews>
  <sheetFormatPr defaultColWidth="8.875" defaultRowHeight="12.75"/>
  <cols>
    <col min="1" max="1" width="31.125" style="40" customWidth="1"/>
    <col min="2" max="2" width="8.125" style="40" bestFit="1" customWidth="1"/>
    <col min="3" max="3" width="27.25390625" style="66" customWidth="1"/>
    <col min="4" max="6" width="13.50390625" style="100" customWidth="1"/>
    <col min="7" max="16384" width="8.875" style="40" customWidth="1"/>
  </cols>
  <sheetData>
    <row r="1" spans="1:6" ht="12">
      <c r="A1" s="39"/>
      <c r="C1" s="41"/>
      <c r="F1" s="101" t="s">
        <v>216</v>
      </c>
    </row>
    <row r="2" spans="1:6" s="43" customFormat="1" ht="12">
      <c r="A2" s="147" t="s">
        <v>217</v>
      </c>
      <c r="B2" s="148"/>
      <c r="C2" s="148"/>
      <c r="D2" s="148"/>
      <c r="E2" s="148"/>
      <c r="F2" s="42"/>
    </row>
    <row r="3" spans="1:6" ht="30">
      <c r="A3" s="44" t="s">
        <v>184</v>
      </c>
      <c r="B3" s="44" t="s">
        <v>218</v>
      </c>
      <c r="C3" s="45" t="s">
        <v>219</v>
      </c>
      <c r="D3" s="102" t="s">
        <v>187</v>
      </c>
      <c r="E3" s="102" t="s">
        <v>188</v>
      </c>
      <c r="F3" s="102" t="s">
        <v>189</v>
      </c>
    </row>
    <row r="4" spans="1:6" ht="12.75" thickBot="1">
      <c r="A4" s="44">
        <v>1</v>
      </c>
      <c r="B4" s="46">
        <v>2</v>
      </c>
      <c r="C4" s="47">
        <v>3</v>
      </c>
      <c r="D4" s="111">
        <v>4</v>
      </c>
      <c r="E4" s="111">
        <v>5</v>
      </c>
      <c r="F4" s="111">
        <v>6</v>
      </c>
    </row>
    <row r="5" spans="1:6" s="51" customFormat="1" ht="12.75">
      <c r="A5" s="48" t="s">
        <v>140</v>
      </c>
      <c r="B5" s="49" t="s">
        <v>141</v>
      </c>
      <c r="C5" s="50" t="s">
        <v>50</v>
      </c>
      <c r="D5" s="88">
        <f>D7+D47+D51+D73+D82+D90+D99+D103</f>
        <v>119432100</v>
      </c>
      <c r="E5" s="88">
        <f>E7+E47+E51+E73+E82+E90+E99+E103</f>
        <v>117892517.64999999</v>
      </c>
      <c r="F5" s="88">
        <f>D5-E5</f>
        <v>1539582.350000009</v>
      </c>
    </row>
    <row r="6" spans="1:6" ht="12">
      <c r="A6" s="52" t="s">
        <v>107</v>
      </c>
      <c r="B6" s="53" t="s">
        <v>142</v>
      </c>
      <c r="C6" s="54" t="s">
        <v>142</v>
      </c>
      <c r="D6" s="88" t="s">
        <v>97</v>
      </c>
      <c r="E6" s="88" t="s">
        <v>60</v>
      </c>
      <c r="F6" s="88"/>
    </row>
    <row r="7" spans="1:6" s="51" customFormat="1" ht="12.75">
      <c r="A7" s="38" t="s">
        <v>108</v>
      </c>
      <c r="B7" s="55" t="s">
        <v>141</v>
      </c>
      <c r="C7" s="33" t="s">
        <v>14</v>
      </c>
      <c r="D7" s="88">
        <f>D8+D16+D30+D33</f>
        <v>26503800</v>
      </c>
      <c r="E7" s="88">
        <f>E8+E16+E30+E33</f>
        <v>25742370.07</v>
      </c>
      <c r="F7" s="88">
        <f>D7-E7</f>
        <v>761429.9299999997</v>
      </c>
    </row>
    <row r="8" spans="1:6" s="51" customFormat="1" ht="52.5">
      <c r="A8" s="38" t="s">
        <v>109</v>
      </c>
      <c r="B8" s="55" t="s">
        <v>141</v>
      </c>
      <c r="C8" s="33" t="s">
        <v>15</v>
      </c>
      <c r="D8" s="88">
        <f>D9+D11</f>
        <v>2611000</v>
      </c>
      <c r="E8" s="88">
        <f>E9+E11</f>
        <v>2452321.7199999997</v>
      </c>
      <c r="F8" s="88">
        <f aca="true" t="shared" si="0" ref="F8:F14">D8-E8</f>
        <v>158678.28000000026</v>
      </c>
    </row>
    <row r="9" spans="1:6" s="51" customFormat="1" ht="31.5">
      <c r="A9" s="38" t="s">
        <v>110</v>
      </c>
      <c r="B9" s="55" t="s">
        <v>141</v>
      </c>
      <c r="C9" s="33" t="s">
        <v>16</v>
      </c>
      <c r="D9" s="88">
        <f>D10</f>
        <v>140400</v>
      </c>
      <c r="E9" s="88">
        <f>E10</f>
        <v>140400</v>
      </c>
      <c r="F9" s="88"/>
    </row>
    <row r="10" spans="1:6" s="51" customFormat="1" ht="66" customHeight="1">
      <c r="A10" s="38" t="s">
        <v>111</v>
      </c>
      <c r="B10" s="55" t="s">
        <v>141</v>
      </c>
      <c r="C10" s="33" t="s">
        <v>17</v>
      </c>
      <c r="D10" s="88">
        <v>140400</v>
      </c>
      <c r="E10" s="88">
        <v>140400</v>
      </c>
      <c r="F10" s="88"/>
    </row>
    <row r="11" spans="1:6" s="51" customFormat="1" ht="21">
      <c r="A11" s="38" t="s">
        <v>112</v>
      </c>
      <c r="B11" s="55" t="s">
        <v>141</v>
      </c>
      <c r="C11" s="33" t="s">
        <v>18</v>
      </c>
      <c r="D11" s="88">
        <f>D12+D13+D14+D15</f>
        <v>2470600</v>
      </c>
      <c r="E11" s="88">
        <f>E12+E13+E14+E15</f>
        <v>2311921.7199999997</v>
      </c>
      <c r="F11" s="88">
        <f t="shared" si="0"/>
        <v>158678.28000000026</v>
      </c>
    </row>
    <row r="12" spans="1:6" s="51" customFormat="1" ht="21">
      <c r="A12" s="38" t="s">
        <v>236</v>
      </c>
      <c r="B12" s="55" t="s">
        <v>141</v>
      </c>
      <c r="C12" s="33" t="s">
        <v>19</v>
      </c>
      <c r="D12" s="88">
        <v>1131000</v>
      </c>
      <c r="E12" s="88">
        <v>1089119.54</v>
      </c>
      <c r="F12" s="88">
        <f t="shared" si="0"/>
        <v>41880.45999999996</v>
      </c>
    </row>
    <row r="13" spans="1:6" s="51" customFormat="1" ht="63">
      <c r="A13" s="38" t="s">
        <v>228</v>
      </c>
      <c r="B13" s="55" t="s">
        <v>141</v>
      </c>
      <c r="C13" s="33" t="s">
        <v>20</v>
      </c>
      <c r="D13" s="88">
        <v>341600</v>
      </c>
      <c r="E13" s="88">
        <v>294820.24</v>
      </c>
      <c r="F13" s="121">
        <f t="shared" si="0"/>
        <v>46779.76000000001</v>
      </c>
    </row>
    <row r="14" spans="1:6" s="51" customFormat="1" ht="31.5">
      <c r="A14" s="38" t="s">
        <v>113</v>
      </c>
      <c r="B14" s="55" t="s">
        <v>141</v>
      </c>
      <c r="C14" s="33" t="s">
        <v>21</v>
      </c>
      <c r="D14" s="88">
        <v>994900</v>
      </c>
      <c r="E14" s="88">
        <v>924881.94</v>
      </c>
      <c r="F14" s="88">
        <f t="shared" si="0"/>
        <v>70018.06000000006</v>
      </c>
    </row>
    <row r="15" spans="1:6" ht="21">
      <c r="A15" s="38" t="s">
        <v>116</v>
      </c>
      <c r="B15" s="55" t="s">
        <v>141</v>
      </c>
      <c r="C15" s="33" t="s">
        <v>22</v>
      </c>
      <c r="D15" s="88">
        <v>3100</v>
      </c>
      <c r="E15" s="88">
        <v>3100</v>
      </c>
      <c r="F15" s="88"/>
    </row>
    <row r="16" spans="1:6" s="51" customFormat="1" ht="63">
      <c r="A16" s="38" t="s">
        <v>114</v>
      </c>
      <c r="B16" s="55" t="s">
        <v>141</v>
      </c>
      <c r="C16" s="33" t="s">
        <v>23</v>
      </c>
      <c r="D16" s="88">
        <f>D17+D24+D26</f>
        <v>17788600</v>
      </c>
      <c r="E16" s="88">
        <v>17272007.46</v>
      </c>
      <c r="F16" s="88">
        <f aca="true" t="shared" si="1" ref="F16:F69">D16-E16</f>
        <v>516592.5399999991</v>
      </c>
    </row>
    <row r="17" spans="1:6" s="51" customFormat="1" ht="45" customHeight="1">
      <c r="A17" s="38" t="s">
        <v>115</v>
      </c>
      <c r="B17" s="55" t="s">
        <v>141</v>
      </c>
      <c r="C17" s="33" t="s">
        <v>24</v>
      </c>
      <c r="D17" s="88">
        <f>D18+D19+D20+D22+D23+D21</f>
        <v>14370000</v>
      </c>
      <c r="E17" s="88">
        <f>E18+E19+E20+E22+E23+E21</f>
        <v>13883891.850000001</v>
      </c>
      <c r="F17" s="88">
        <f t="shared" si="1"/>
        <v>486108.1499999985</v>
      </c>
    </row>
    <row r="18" spans="1:6" s="51" customFormat="1" ht="21">
      <c r="A18" s="38" t="s">
        <v>236</v>
      </c>
      <c r="B18" s="55" t="s">
        <v>141</v>
      </c>
      <c r="C18" s="33" t="s">
        <v>25</v>
      </c>
      <c r="D18" s="88">
        <v>8748300</v>
      </c>
      <c r="E18" s="88">
        <v>8525477.38</v>
      </c>
      <c r="F18" s="88">
        <f t="shared" si="1"/>
        <v>222822.61999999918</v>
      </c>
    </row>
    <row r="19" spans="1:6" s="51" customFormat="1" ht="63">
      <c r="A19" s="38" t="s">
        <v>228</v>
      </c>
      <c r="B19" s="55">
        <v>200</v>
      </c>
      <c r="C19" s="33" t="s">
        <v>26</v>
      </c>
      <c r="D19" s="88">
        <v>2613600</v>
      </c>
      <c r="E19" s="88">
        <v>2444100.18</v>
      </c>
      <c r="F19" s="88">
        <f t="shared" si="1"/>
        <v>169499.81999999983</v>
      </c>
    </row>
    <row r="20" spans="1:6" s="51" customFormat="1" ht="31.5">
      <c r="A20" s="38" t="s">
        <v>113</v>
      </c>
      <c r="B20" s="55" t="s">
        <v>141</v>
      </c>
      <c r="C20" s="33" t="s">
        <v>27</v>
      </c>
      <c r="D20" s="88">
        <v>2957900</v>
      </c>
      <c r="E20" s="88">
        <v>2864114.29</v>
      </c>
      <c r="F20" s="88">
        <f t="shared" si="1"/>
        <v>93785.70999999996</v>
      </c>
    </row>
    <row r="21" spans="1:6" s="51" customFormat="1" ht="84">
      <c r="A21" s="38" t="s">
        <v>304</v>
      </c>
      <c r="B21" s="55" t="s">
        <v>141</v>
      </c>
      <c r="C21" s="33" t="s">
        <v>305</v>
      </c>
      <c r="D21" s="88">
        <v>6400</v>
      </c>
      <c r="E21" s="88">
        <v>6400</v>
      </c>
      <c r="F21" s="88"/>
    </row>
    <row r="22" spans="1:6" s="51" customFormat="1" ht="21">
      <c r="A22" s="38" t="s">
        <v>116</v>
      </c>
      <c r="B22" s="55" t="s">
        <v>141</v>
      </c>
      <c r="C22" s="33" t="s">
        <v>28</v>
      </c>
      <c r="D22" s="88">
        <v>39200</v>
      </c>
      <c r="E22" s="88">
        <v>39200</v>
      </c>
      <c r="F22" s="88"/>
    </row>
    <row r="23" spans="1:6" s="51" customFormat="1" ht="12.75">
      <c r="A23" s="38" t="s">
        <v>164</v>
      </c>
      <c r="B23" s="55" t="s">
        <v>141</v>
      </c>
      <c r="C23" s="33" t="s">
        <v>29</v>
      </c>
      <c r="D23" s="88">
        <v>4600</v>
      </c>
      <c r="E23" s="88">
        <v>4600</v>
      </c>
      <c r="F23" s="88"/>
    </row>
    <row r="24" spans="1:6" ht="69" customHeight="1">
      <c r="A24" s="38" t="s">
        <v>165</v>
      </c>
      <c r="B24" s="55" t="s">
        <v>141</v>
      </c>
      <c r="C24" s="33" t="s">
        <v>229</v>
      </c>
      <c r="D24" s="88">
        <f>D25</f>
        <v>6000</v>
      </c>
      <c r="E24" s="88">
        <v>6000</v>
      </c>
      <c r="F24" s="88"/>
    </row>
    <row r="25" spans="1:6" s="51" customFormat="1" ht="31.5">
      <c r="A25" s="38" t="s">
        <v>113</v>
      </c>
      <c r="B25" s="55" t="s">
        <v>141</v>
      </c>
      <c r="C25" s="33" t="s">
        <v>230</v>
      </c>
      <c r="D25" s="88">
        <v>6000</v>
      </c>
      <c r="E25" s="88">
        <v>6000</v>
      </c>
      <c r="F25" s="88"/>
    </row>
    <row r="26" spans="1:6" s="51" customFormat="1" ht="63">
      <c r="A26" s="38" t="s">
        <v>235</v>
      </c>
      <c r="B26" s="55">
        <v>200</v>
      </c>
      <c r="C26" s="33" t="s">
        <v>231</v>
      </c>
      <c r="D26" s="88">
        <f>D27+D28+D29</f>
        <v>3412600</v>
      </c>
      <c r="E26" s="88">
        <v>3382115.61</v>
      </c>
      <c r="F26" s="88">
        <f t="shared" si="1"/>
        <v>30484.39000000013</v>
      </c>
    </row>
    <row r="27" spans="1:6" s="51" customFormat="1" ht="21">
      <c r="A27" s="38" t="s">
        <v>236</v>
      </c>
      <c r="B27" s="55">
        <v>200</v>
      </c>
      <c r="C27" s="33" t="s">
        <v>232</v>
      </c>
      <c r="D27" s="88">
        <v>2450500</v>
      </c>
      <c r="E27" s="88">
        <v>2450500</v>
      </c>
      <c r="F27" s="88"/>
    </row>
    <row r="28" spans="1:6" s="51" customFormat="1" ht="63">
      <c r="A28" s="38" t="s">
        <v>228</v>
      </c>
      <c r="B28" s="55">
        <v>200</v>
      </c>
      <c r="C28" s="33" t="s">
        <v>233</v>
      </c>
      <c r="D28" s="88">
        <v>740100</v>
      </c>
      <c r="E28" s="88">
        <v>709615.61</v>
      </c>
      <c r="F28" s="88">
        <f t="shared" si="1"/>
        <v>30484.390000000014</v>
      </c>
    </row>
    <row r="29" spans="1:6" s="51" customFormat="1" ht="31.5">
      <c r="A29" s="38" t="s">
        <v>113</v>
      </c>
      <c r="B29" s="55">
        <v>200</v>
      </c>
      <c r="C29" s="33" t="s">
        <v>234</v>
      </c>
      <c r="D29" s="88">
        <f>152780+4675+64545</f>
        <v>222000</v>
      </c>
      <c r="E29" s="122">
        <v>222000</v>
      </c>
      <c r="F29" s="88">
        <f t="shared" si="1"/>
        <v>0</v>
      </c>
    </row>
    <row r="30" spans="1:6" s="51" customFormat="1" ht="12.75">
      <c r="A30" s="38" t="s">
        <v>117</v>
      </c>
      <c r="B30" s="55" t="s">
        <v>141</v>
      </c>
      <c r="C30" s="33" t="s">
        <v>237</v>
      </c>
      <c r="D30" s="88">
        <f>D31</f>
        <v>19700</v>
      </c>
      <c r="E30" s="88">
        <v>0</v>
      </c>
      <c r="F30" s="88">
        <f t="shared" si="1"/>
        <v>19700</v>
      </c>
    </row>
    <row r="31" spans="1:6" ht="21">
      <c r="A31" s="38" t="s">
        <v>118</v>
      </c>
      <c r="B31" s="55" t="s">
        <v>141</v>
      </c>
      <c r="C31" s="33" t="s">
        <v>30</v>
      </c>
      <c r="D31" s="88">
        <f>D32</f>
        <v>19700</v>
      </c>
      <c r="E31" s="88">
        <v>0</v>
      </c>
      <c r="F31" s="88">
        <f t="shared" si="1"/>
        <v>19700</v>
      </c>
    </row>
    <row r="32" spans="1:6" s="51" customFormat="1" ht="12.75">
      <c r="A32" s="38" t="s">
        <v>119</v>
      </c>
      <c r="B32" s="55" t="s">
        <v>141</v>
      </c>
      <c r="C32" s="33" t="s">
        <v>241</v>
      </c>
      <c r="D32" s="88">
        <v>19700</v>
      </c>
      <c r="E32" s="88">
        <v>0</v>
      </c>
      <c r="F32" s="88">
        <f t="shared" si="1"/>
        <v>19700</v>
      </c>
    </row>
    <row r="33" spans="1:6" ht="12">
      <c r="A33" s="38" t="s">
        <v>120</v>
      </c>
      <c r="B33" s="55" t="s">
        <v>141</v>
      </c>
      <c r="C33" s="33" t="s">
        <v>238</v>
      </c>
      <c r="D33" s="88">
        <f>D34+D36+D41+D43+D45</f>
        <v>6084500</v>
      </c>
      <c r="E33" s="88">
        <v>6018040.89</v>
      </c>
      <c r="F33" s="88">
        <f t="shared" si="1"/>
        <v>66459.11000000034</v>
      </c>
    </row>
    <row r="34" spans="1:6" ht="42">
      <c r="A34" s="38" t="s">
        <v>121</v>
      </c>
      <c r="B34" s="55" t="s">
        <v>141</v>
      </c>
      <c r="C34" s="33" t="s">
        <v>240</v>
      </c>
      <c r="D34" s="88">
        <f>D35</f>
        <v>72000</v>
      </c>
      <c r="E34" s="88">
        <v>72000</v>
      </c>
      <c r="F34" s="88"/>
    </row>
    <row r="35" spans="1:6" s="51" customFormat="1" ht="12.75">
      <c r="A35" s="38" t="s">
        <v>166</v>
      </c>
      <c r="B35" s="55" t="s">
        <v>141</v>
      </c>
      <c r="C35" s="33" t="s">
        <v>239</v>
      </c>
      <c r="D35" s="88">
        <v>72000</v>
      </c>
      <c r="E35" s="88">
        <v>72000</v>
      </c>
      <c r="F35" s="88"/>
    </row>
    <row r="36" spans="1:6" s="51" customFormat="1" ht="31.5">
      <c r="A36" s="87" t="s">
        <v>31</v>
      </c>
      <c r="B36" s="86" t="s">
        <v>141</v>
      </c>
      <c r="C36" s="33" t="s">
        <v>242</v>
      </c>
      <c r="D36" s="88">
        <f>D37+D38+D39+D40</f>
        <v>5873500</v>
      </c>
      <c r="E36" s="88">
        <v>5807040.89</v>
      </c>
      <c r="F36" s="88">
        <f t="shared" si="1"/>
        <v>66459.11000000034</v>
      </c>
    </row>
    <row r="37" spans="1:6" s="51" customFormat="1" ht="36.75" customHeight="1">
      <c r="A37" s="87" t="s">
        <v>32</v>
      </c>
      <c r="B37" s="86" t="s">
        <v>141</v>
      </c>
      <c r="C37" s="33" t="s">
        <v>243</v>
      </c>
      <c r="D37" s="88">
        <v>4381500</v>
      </c>
      <c r="E37" s="88">
        <v>4381490.23</v>
      </c>
      <c r="F37" s="88">
        <f t="shared" si="1"/>
        <v>9.769999999552965</v>
      </c>
    </row>
    <row r="38" spans="1:6" s="51" customFormat="1" ht="48" customHeight="1">
      <c r="A38" s="38" t="s">
        <v>245</v>
      </c>
      <c r="B38" s="86" t="s">
        <v>141</v>
      </c>
      <c r="C38" s="33" t="s">
        <v>244</v>
      </c>
      <c r="D38" s="88">
        <v>1295000</v>
      </c>
      <c r="E38" s="88">
        <v>1228752.7</v>
      </c>
      <c r="F38" s="88">
        <f t="shared" si="1"/>
        <v>66247.30000000005</v>
      </c>
    </row>
    <row r="39" spans="1:6" s="51" customFormat="1" ht="31.5">
      <c r="A39" s="87" t="s">
        <v>113</v>
      </c>
      <c r="B39" s="86" t="s">
        <v>141</v>
      </c>
      <c r="C39" s="33" t="s">
        <v>246</v>
      </c>
      <c r="D39" s="88">
        <v>197000</v>
      </c>
      <c r="E39" s="88">
        <v>196797.96</v>
      </c>
      <c r="F39" s="88">
        <f t="shared" si="1"/>
        <v>202.04000000000815</v>
      </c>
    </row>
    <row r="40" spans="1:6" s="51" customFormat="1" ht="21">
      <c r="A40" s="38" t="s">
        <v>116</v>
      </c>
      <c r="B40" s="86" t="s">
        <v>141</v>
      </c>
      <c r="C40" s="33" t="s">
        <v>247</v>
      </c>
      <c r="D40" s="88">
        <v>0</v>
      </c>
      <c r="E40" s="88">
        <v>0</v>
      </c>
      <c r="F40" s="88"/>
    </row>
    <row r="41" spans="1:6" ht="63.75" customHeight="1">
      <c r="A41" s="38" t="s">
        <v>167</v>
      </c>
      <c r="B41" s="55" t="s">
        <v>141</v>
      </c>
      <c r="C41" s="33" t="s">
        <v>248</v>
      </c>
      <c r="D41" s="88">
        <f>D42</f>
        <v>9000</v>
      </c>
      <c r="E41" s="88">
        <v>9000</v>
      </c>
      <c r="F41" s="88"/>
    </row>
    <row r="42" spans="1:6" s="51" customFormat="1" ht="31.5">
      <c r="A42" s="38" t="s">
        <v>113</v>
      </c>
      <c r="B42" s="55" t="s">
        <v>141</v>
      </c>
      <c r="C42" s="33" t="s">
        <v>249</v>
      </c>
      <c r="D42" s="88">
        <v>9000</v>
      </c>
      <c r="E42" s="88">
        <v>9000</v>
      </c>
      <c r="F42" s="88"/>
    </row>
    <row r="43" spans="1:6" ht="63">
      <c r="A43" s="38" t="s">
        <v>168</v>
      </c>
      <c r="B43" s="55" t="s">
        <v>141</v>
      </c>
      <c r="C43" s="33" t="s">
        <v>250</v>
      </c>
      <c r="D43" s="88">
        <f>D44</f>
        <v>100000</v>
      </c>
      <c r="E43" s="88">
        <f>E44</f>
        <v>100000</v>
      </c>
      <c r="F43" s="88"/>
    </row>
    <row r="44" spans="1:6" s="51" customFormat="1" ht="31.5">
      <c r="A44" s="38" t="s">
        <v>113</v>
      </c>
      <c r="B44" s="55" t="s">
        <v>141</v>
      </c>
      <c r="C44" s="33" t="s">
        <v>251</v>
      </c>
      <c r="D44" s="88">
        <v>100000</v>
      </c>
      <c r="E44" s="88">
        <v>100000</v>
      </c>
      <c r="F44" s="88"/>
    </row>
    <row r="45" spans="1:6" s="51" customFormat="1" ht="31.5">
      <c r="A45" s="38" t="s">
        <v>254</v>
      </c>
      <c r="B45" s="55" t="s">
        <v>141</v>
      </c>
      <c r="C45" s="33" t="s">
        <v>252</v>
      </c>
      <c r="D45" s="88">
        <f>D46</f>
        <v>30000</v>
      </c>
      <c r="E45" s="88">
        <v>30000</v>
      </c>
      <c r="F45" s="88"/>
    </row>
    <row r="46" spans="1:6" s="51" customFormat="1" ht="31.5">
      <c r="A46" s="38" t="s">
        <v>113</v>
      </c>
      <c r="B46" s="55" t="s">
        <v>141</v>
      </c>
      <c r="C46" s="33" t="s">
        <v>253</v>
      </c>
      <c r="D46" s="88">
        <v>30000</v>
      </c>
      <c r="E46" s="88">
        <v>30000</v>
      </c>
      <c r="F46" s="88"/>
    </row>
    <row r="47" spans="1:6" s="51" customFormat="1" ht="12.75">
      <c r="A47" s="38" t="s">
        <v>257</v>
      </c>
      <c r="B47" s="55" t="s">
        <v>141</v>
      </c>
      <c r="C47" s="33" t="s">
        <v>255</v>
      </c>
      <c r="D47" s="88">
        <v>135500</v>
      </c>
      <c r="E47" s="88">
        <v>135044</v>
      </c>
      <c r="F47" s="88">
        <f t="shared" si="1"/>
        <v>456</v>
      </c>
    </row>
    <row r="48" spans="1:6" s="51" customFormat="1" ht="12.75">
      <c r="A48" s="38" t="s">
        <v>258</v>
      </c>
      <c r="B48" s="55" t="s">
        <v>141</v>
      </c>
      <c r="C48" s="33" t="s">
        <v>256</v>
      </c>
      <c r="D48" s="88">
        <f>D49</f>
        <v>135500</v>
      </c>
      <c r="E48" s="88">
        <v>135044</v>
      </c>
      <c r="F48" s="88">
        <f t="shared" si="1"/>
        <v>456</v>
      </c>
    </row>
    <row r="49" spans="1:6" s="51" customFormat="1" ht="31.5">
      <c r="A49" s="38" t="s">
        <v>259</v>
      </c>
      <c r="B49" s="55" t="s">
        <v>141</v>
      </c>
      <c r="C49" s="33" t="s">
        <v>331</v>
      </c>
      <c r="D49" s="88">
        <f>D50</f>
        <v>135500</v>
      </c>
      <c r="E49" s="88">
        <v>135044</v>
      </c>
      <c r="F49" s="88">
        <f t="shared" si="1"/>
        <v>456</v>
      </c>
    </row>
    <row r="50" spans="1:6" s="51" customFormat="1" ht="31.5">
      <c r="A50" s="38" t="s">
        <v>113</v>
      </c>
      <c r="B50" s="55" t="s">
        <v>141</v>
      </c>
      <c r="C50" s="33" t="s">
        <v>330</v>
      </c>
      <c r="D50" s="88">
        <v>135500</v>
      </c>
      <c r="E50" s="88">
        <v>135044</v>
      </c>
      <c r="F50" s="88">
        <f t="shared" si="1"/>
        <v>456</v>
      </c>
    </row>
    <row r="51" spans="1:6" ht="12">
      <c r="A51" s="38" t="s">
        <v>122</v>
      </c>
      <c r="B51" s="55" t="s">
        <v>141</v>
      </c>
      <c r="C51" s="33" t="s">
        <v>260</v>
      </c>
      <c r="D51" s="88">
        <f>D52</f>
        <v>58443600</v>
      </c>
      <c r="E51" s="88">
        <v>57939692.25</v>
      </c>
      <c r="F51" s="88">
        <f t="shared" si="1"/>
        <v>503907.75</v>
      </c>
    </row>
    <row r="52" spans="1:6" ht="12">
      <c r="A52" s="38" t="s">
        <v>123</v>
      </c>
      <c r="B52" s="55" t="s">
        <v>141</v>
      </c>
      <c r="C52" s="33" t="s">
        <v>261</v>
      </c>
      <c r="D52" s="88">
        <f>D53+D55+D57+D59+D61+D63+D65+D67+D69+D71</f>
        <v>58443600</v>
      </c>
      <c r="E52" s="88">
        <v>57939692.25</v>
      </c>
      <c r="F52" s="88">
        <f t="shared" si="1"/>
        <v>503907.75</v>
      </c>
    </row>
    <row r="53" spans="1:6" ht="36.75" customHeight="1">
      <c r="A53" s="38" t="s">
        <v>124</v>
      </c>
      <c r="B53" s="55" t="s">
        <v>141</v>
      </c>
      <c r="C53" s="33" t="s">
        <v>262</v>
      </c>
      <c r="D53" s="88">
        <f>D54</f>
        <v>21464400</v>
      </c>
      <c r="E53" s="88">
        <f>E54</f>
        <v>21452074.1</v>
      </c>
      <c r="F53" s="88"/>
    </row>
    <row r="54" spans="1:6" s="51" customFormat="1" ht="31.5">
      <c r="A54" s="38" t="s">
        <v>113</v>
      </c>
      <c r="B54" s="55" t="s">
        <v>141</v>
      </c>
      <c r="C54" s="33" t="s">
        <v>263</v>
      </c>
      <c r="D54" s="88">
        <v>21464400</v>
      </c>
      <c r="E54" s="88">
        <v>21452074.1</v>
      </c>
      <c r="F54" s="88">
        <f t="shared" si="1"/>
        <v>12325.89999999851</v>
      </c>
    </row>
    <row r="55" spans="1:6" ht="42">
      <c r="A55" s="38" t="s">
        <v>125</v>
      </c>
      <c r="B55" s="55" t="s">
        <v>141</v>
      </c>
      <c r="C55" s="33" t="s">
        <v>264</v>
      </c>
      <c r="D55" s="88">
        <f>D56</f>
        <v>248800</v>
      </c>
      <c r="E55" s="88">
        <v>248756.26</v>
      </c>
      <c r="F55" s="88">
        <f t="shared" si="1"/>
        <v>43.73999999999069</v>
      </c>
    </row>
    <row r="56" spans="1:6" ht="31.5">
      <c r="A56" s="38" t="s">
        <v>113</v>
      </c>
      <c r="B56" s="55" t="s">
        <v>141</v>
      </c>
      <c r="C56" s="33" t="s">
        <v>265</v>
      </c>
      <c r="D56" s="88">
        <v>248800</v>
      </c>
      <c r="E56" s="88">
        <v>246256.26</v>
      </c>
      <c r="F56" s="88">
        <f t="shared" si="1"/>
        <v>2543.7399999999907</v>
      </c>
    </row>
    <row r="57" spans="1:6" ht="21">
      <c r="A57" s="38" t="s">
        <v>126</v>
      </c>
      <c r="B57" s="55" t="s">
        <v>141</v>
      </c>
      <c r="C57" s="33" t="s">
        <v>266</v>
      </c>
      <c r="D57" s="88">
        <f>D58</f>
        <v>4611300</v>
      </c>
      <c r="E57" s="88">
        <f>E58</f>
        <v>4610513.04</v>
      </c>
      <c r="F57" s="88">
        <f t="shared" si="1"/>
        <v>786.9599999999627</v>
      </c>
    </row>
    <row r="58" spans="1:6" ht="31.5">
      <c r="A58" s="38" t="s">
        <v>113</v>
      </c>
      <c r="B58" s="55" t="s">
        <v>141</v>
      </c>
      <c r="C58" s="33" t="s">
        <v>267</v>
      </c>
      <c r="D58" s="88">
        <v>4611300</v>
      </c>
      <c r="E58" s="88">
        <v>4610513.04</v>
      </c>
      <c r="F58" s="88">
        <f t="shared" si="1"/>
        <v>786.9599999999627</v>
      </c>
    </row>
    <row r="59" spans="1:6" ht="63">
      <c r="A59" s="38" t="s">
        <v>127</v>
      </c>
      <c r="B59" s="55" t="s">
        <v>141</v>
      </c>
      <c r="C59" s="33" t="s">
        <v>268</v>
      </c>
      <c r="D59" s="88">
        <f>D60</f>
        <v>540100</v>
      </c>
      <c r="E59" s="88">
        <f>E60</f>
        <v>538508.12</v>
      </c>
      <c r="F59" s="88">
        <f t="shared" si="1"/>
        <v>1591.8800000000047</v>
      </c>
    </row>
    <row r="60" spans="1:6" s="51" customFormat="1" ht="31.5">
      <c r="A60" s="38" t="s">
        <v>113</v>
      </c>
      <c r="B60" s="55" t="s">
        <v>141</v>
      </c>
      <c r="C60" s="33" t="s">
        <v>269</v>
      </c>
      <c r="D60" s="88">
        <v>540100</v>
      </c>
      <c r="E60" s="88">
        <v>538508.12</v>
      </c>
      <c r="F60" s="88">
        <f t="shared" si="1"/>
        <v>1591.8800000000047</v>
      </c>
    </row>
    <row r="61" spans="1:6" s="51" customFormat="1" ht="21">
      <c r="A61" s="38" t="s">
        <v>130</v>
      </c>
      <c r="B61" s="55" t="s">
        <v>141</v>
      </c>
      <c r="C61" s="33" t="s">
        <v>270</v>
      </c>
      <c r="D61" s="88">
        <f>D62</f>
        <v>591100</v>
      </c>
      <c r="E61" s="88">
        <v>591015.02</v>
      </c>
      <c r="F61" s="88">
        <f t="shared" si="1"/>
        <v>84.97999999998137</v>
      </c>
    </row>
    <row r="62" spans="1:6" s="51" customFormat="1" ht="31.5">
      <c r="A62" s="38" t="s">
        <v>113</v>
      </c>
      <c r="B62" s="55" t="s">
        <v>141</v>
      </c>
      <c r="C62" s="33" t="s">
        <v>271</v>
      </c>
      <c r="D62" s="88">
        <v>591100</v>
      </c>
      <c r="E62" s="88">
        <v>591015.02</v>
      </c>
      <c r="F62" s="88">
        <f t="shared" si="1"/>
        <v>84.97999999998137</v>
      </c>
    </row>
    <row r="63" spans="1:6" s="51" customFormat="1" ht="21">
      <c r="A63" s="38" t="s">
        <v>298</v>
      </c>
      <c r="B63" s="55" t="s">
        <v>141</v>
      </c>
      <c r="C63" s="33" t="s">
        <v>272</v>
      </c>
      <c r="D63" s="88">
        <f>D64</f>
        <v>14293200</v>
      </c>
      <c r="E63" s="88">
        <f>E64</f>
        <v>14293200</v>
      </c>
      <c r="F63" s="88"/>
    </row>
    <row r="64" spans="1:6" s="51" customFormat="1" ht="31.5">
      <c r="A64" s="38" t="s">
        <v>113</v>
      </c>
      <c r="B64" s="55" t="s">
        <v>141</v>
      </c>
      <c r="C64" s="33" t="s">
        <v>273</v>
      </c>
      <c r="D64" s="88">
        <v>14293200</v>
      </c>
      <c r="E64" s="88">
        <v>14293200</v>
      </c>
      <c r="F64" s="88"/>
    </row>
    <row r="65" spans="1:6" ht="31.5">
      <c r="A65" s="38" t="s">
        <v>131</v>
      </c>
      <c r="B65" s="55" t="s">
        <v>141</v>
      </c>
      <c r="C65" s="33" t="s">
        <v>274</v>
      </c>
      <c r="D65" s="88">
        <f>D66</f>
        <v>1390100</v>
      </c>
      <c r="E65" s="88">
        <f>E66</f>
        <v>1377484.77</v>
      </c>
      <c r="F65" s="88">
        <f t="shared" si="1"/>
        <v>12615.229999999981</v>
      </c>
    </row>
    <row r="66" spans="1:6" s="51" customFormat="1" ht="31.5">
      <c r="A66" s="38" t="s">
        <v>113</v>
      </c>
      <c r="B66" s="55" t="s">
        <v>141</v>
      </c>
      <c r="C66" s="33" t="s">
        <v>275</v>
      </c>
      <c r="D66" s="88">
        <v>1390100</v>
      </c>
      <c r="E66" s="88">
        <v>1377484.77</v>
      </c>
      <c r="F66" s="88">
        <f t="shared" si="1"/>
        <v>12615.229999999981</v>
      </c>
    </row>
    <row r="67" spans="1:6" s="51" customFormat="1" ht="52.5">
      <c r="A67" s="38" t="s">
        <v>132</v>
      </c>
      <c r="B67" s="55" t="s">
        <v>141</v>
      </c>
      <c r="C67" s="33" t="s">
        <v>276</v>
      </c>
      <c r="D67" s="88">
        <f>D68</f>
        <v>1751100</v>
      </c>
      <c r="E67" s="88">
        <v>1748481.77</v>
      </c>
      <c r="F67" s="88">
        <f t="shared" si="1"/>
        <v>2618.2299999999814</v>
      </c>
    </row>
    <row r="68" spans="1:6" s="51" customFormat="1" ht="31.5">
      <c r="A68" s="38" t="s">
        <v>113</v>
      </c>
      <c r="B68" s="55" t="s">
        <v>141</v>
      </c>
      <c r="C68" s="33" t="s">
        <v>277</v>
      </c>
      <c r="D68" s="88">
        <v>1751100</v>
      </c>
      <c r="E68" s="88">
        <v>1748481.77</v>
      </c>
      <c r="F68" s="88">
        <f t="shared" si="1"/>
        <v>2618.2299999999814</v>
      </c>
    </row>
    <row r="69" spans="1:6" s="51" customFormat="1" ht="52.5">
      <c r="A69" s="38" t="s">
        <v>133</v>
      </c>
      <c r="B69" s="55" t="s">
        <v>141</v>
      </c>
      <c r="C69" s="33" t="s">
        <v>278</v>
      </c>
      <c r="D69" s="88">
        <f>D70</f>
        <v>3535500</v>
      </c>
      <c r="E69" s="88">
        <f>E70</f>
        <v>3360336.63</v>
      </c>
      <c r="F69" s="88">
        <f t="shared" si="1"/>
        <v>175163.3700000001</v>
      </c>
    </row>
    <row r="70" spans="1:6" s="51" customFormat="1" ht="31.5">
      <c r="A70" s="38" t="s">
        <v>113</v>
      </c>
      <c r="B70" s="55" t="s">
        <v>141</v>
      </c>
      <c r="C70" s="33" t="s">
        <v>279</v>
      </c>
      <c r="D70" s="88">
        <v>3535500</v>
      </c>
      <c r="E70" s="88">
        <v>3360336.63</v>
      </c>
      <c r="F70" s="88">
        <f aca="true" t="shared" si="2" ref="F70:F100">D70-E70</f>
        <v>175163.3700000001</v>
      </c>
    </row>
    <row r="71" spans="1:6" s="51" customFormat="1" ht="31.5">
      <c r="A71" s="38" t="s">
        <v>134</v>
      </c>
      <c r="B71" s="55" t="s">
        <v>141</v>
      </c>
      <c r="C71" s="33" t="s">
        <v>280</v>
      </c>
      <c r="D71" s="88">
        <f>D72</f>
        <v>10018000</v>
      </c>
      <c r="E71" s="88">
        <f>E72</f>
        <v>9719322.54</v>
      </c>
      <c r="F71" s="88">
        <f t="shared" si="2"/>
        <v>298677.4600000009</v>
      </c>
    </row>
    <row r="72" spans="1:6" ht="31.5">
      <c r="A72" s="38" t="s">
        <v>113</v>
      </c>
      <c r="B72" s="55" t="s">
        <v>141</v>
      </c>
      <c r="C72" s="33" t="s">
        <v>281</v>
      </c>
      <c r="D72" s="88">
        <v>10018000</v>
      </c>
      <c r="E72" s="88">
        <v>9719322.54</v>
      </c>
      <c r="F72" s="88">
        <f t="shared" si="2"/>
        <v>298677.4600000009</v>
      </c>
    </row>
    <row r="73" spans="1:6" s="51" customFormat="1" ht="12.75">
      <c r="A73" s="38" t="s">
        <v>135</v>
      </c>
      <c r="B73" s="55" t="s">
        <v>141</v>
      </c>
      <c r="C73" s="33" t="s">
        <v>282</v>
      </c>
      <c r="D73" s="88">
        <f>D74+D77</f>
        <v>825300</v>
      </c>
      <c r="E73" s="88">
        <f>E74+E77</f>
        <v>741270</v>
      </c>
      <c r="F73" s="88">
        <f t="shared" si="2"/>
        <v>84030</v>
      </c>
    </row>
    <row r="74" spans="1:6" s="51" customFormat="1" ht="31.5">
      <c r="A74" s="38" t="s">
        <v>136</v>
      </c>
      <c r="B74" s="55" t="s">
        <v>141</v>
      </c>
      <c r="C74" s="33" t="s">
        <v>283</v>
      </c>
      <c r="D74" s="88">
        <f>D75</f>
        <v>135300</v>
      </c>
      <c r="E74" s="88">
        <f>E75</f>
        <v>110270</v>
      </c>
      <c r="F74" s="88">
        <f t="shared" si="2"/>
        <v>25030</v>
      </c>
    </row>
    <row r="75" spans="1:6" ht="93" customHeight="1">
      <c r="A75" s="99" t="s">
        <v>146</v>
      </c>
      <c r="B75" s="55" t="s">
        <v>141</v>
      </c>
      <c r="C75" s="33" t="s">
        <v>284</v>
      </c>
      <c r="D75" s="88">
        <f>D76</f>
        <v>135300</v>
      </c>
      <c r="E75" s="88">
        <f>E76</f>
        <v>110270</v>
      </c>
      <c r="F75" s="88">
        <f t="shared" si="2"/>
        <v>25030</v>
      </c>
    </row>
    <row r="76" spans="1:6" s="51" customFormat="1" ht="31.5">
      <c r="A76" s="38" t="s">
        <v>113</v>
      </c>
      <c r="B76" s="55" t="s">
        <v>141</v>
      </c>
      <c r="C76" s="33" t="s">
        <v>285</v>
      </c>
      <c r="D76" s="88">
        <v>135300</v>
      </c>
      <c r="E76" s="88">
        <v>110270</v>
      </c>
      <c r="F76" s="88">
        <f t="shared" si="2"/>
        <v>25030</v>
      </c>
    </row>
    <row r="77" spans="1:6" ht="21">
      <c r="A77" s="38" t="s">
        <v>137</v>
      </c>
      <c r="B77" s="55" t="s">
        <v>141</v>
      </c>
      <c r="C77" s="33" t="s">
        <v>286</v>
      </c>
      <c r="D77" s="88">
        <v>690000</v>
      </c>
      <c r="E77" s="88">
        <v>631000</v>
      </c>
      <c r="F77" s="88">
        <f t="shared" si="2"/>
        <v>59000</v>
      </c>
    </row>
    <row r="78" spans="1:6" s="51" customFormat="1" ht="21">
      <c r="A78" s="38" t="s">
        <v>147</v>
      </c>
      <c r="B78" s="55" t="s">
        <v>141</v>
      </c>
      <c r="C78" s="33" t="s">
        <v>287</v>
      </c>
      <c r="D78" s="88">
        <f>D79</f>
        <v>291000</v>
      </c>
      <c r="E78" s="88">
        <f>E79</f>
        <v>291000</v>
      </c>
      <c r="F78" s="88"/>
    </row>
    <row r="79" spans="1:6" ht="31.5">
      <c r="A79" s="38" t="s">
        <v>113</v>
      </c>
      <c r="B79" s="55" t="s">
        <v>141</v>
      </c>
      <c r="C79" s="33" t="s">
        <v>288</v>
      </c>
      <c r="D79" s="88">
        <v>291000</v>
      </c>
      <c r="E79" s="88">
        <v>291000</v>
      </c>
      <c r="F79" s="88"/>
    </row>
    <row r="80" spans="1:6" s="51" customFormat="1" ht="42">
      <c r="A80" s="38" t="s">
        <v>42</v>
      </c>
      <c r="B80" s="55" t="s">
        <v>141</v>
      </c>
      <c r="C80" s="33" t="s">
        <v>290</v>
      </c>
      <c r="D80" s="88">
        <f>D81</f>
        <v>399000</v>
      </c>
      <c r="E80" s="88">
        <f>E81</f>
        <v>340000</v>
      </c>
      <c r="F80" s="88">
        <f t="shared" si="2"/>
        <v>59000</v>
      </c>
    </row>
    <row r="81" spans="1:6" ht="31.5">
      <c r="A81" s="38" t="s">
        <v>113</v>
      </c>
      <c r="B81" s="55" t="s">
        <v>141</v>
      </c>
      <c r="C81" s="33" t="s">
        <v>289</v>
      </c>
      <c r="D81" s="88">
        <v>399000</v>
      </c>
      <c r="E81" s="88">
        <v>340000</v>
      </c>
      <c r="F81" s="88">
        <f t="shared" si="2"/>
        <v>59000</v>
      </c>
    </row>
    <row r="82" spans="1:6" ht="12">
      <c r="A82" s="38" t="s">
        <v>138</v>
      </c>
      <c r="B82" s="55" t="s">
        <v>141</v>
      </c>
      <c r="C82" s="33" t="s">
        <v>291</v>
      </c>
      <c r="D82" s="88">
        <f>D83</f>
        <v>15890600</v>
      </c>
      <c r="E82" s="88">
        <f>E83</f>
        <v>15874674</v>
      </c>
      <c r="F82" s="88">
        <f t="shared" si="2"/>
        <v>15926</v>
      </c>
    </row>
    <row r="83" spans="1:6" s="51" customFormat="1" ht="12.75">
      <c r="A83" s="38" t="s">
        <v>43</v>
      </c>
      <c r="B83" s="55" t="s">
        <v>141</v>
      </c>
      <c r="C83" s="33" t="s">
        <v>292</v>
      </c>
      <c r="D83" s="88">
        <f>D84+D86+D88</f>
        <v>15890600</v>
      </c>
      <c r="E83" s="88">
        <f>E84+E86+E88</f>
        <v>15874674</v>
      </c>
      <c r="F83" s="88">
        <f t="shared" si="2"/>
        <v>15926</v>
      </c>
    </row>
    <row r="84" spans="1:6" ht="42">
      <c r="A84" s="38" t="s">
        <v>139</v>
      </c>
      <c r="B84" s="55" t="s">
        <v>141</v>
      </c>
      <c r="C84" s="33" t="s">
        <v>323</v>
      </c>
      <c r="D84" s="88">
        <f>D85</f>
        <v>8827800</v>
      </c>
      <c r="E84" s="88">
        <f>E85</f>
        <v>8824581</v>
      </c>
      <c r="F84" s="88">
        <f t="shared" si="2"/>
        <v>3219</v>
      </c>
    </row>
    <row r="85" spans="1:6" s="51" customFormat="1" ht="31.5">
      <c r="A85" s="38" t="s">
        <v>113</v>
      </c>
      <c r="B85" s="55" t="s">
        <v>141</v>
      </c>
      <c r="C85" s="33" t="s">
        <v>324</v>
      </c>
      <c r="D85" s="88">
        <v>8827800</v>
      </c>
      <c r="E85" s="88">
        <v>8824581</v>
      </c>
      <c r="F85" s="88">
        <f t="shared" si="2"/>
        <v>3219</v>
      </c>
    </row>
    <row r="86" spans="1:6" s="51" customFormat="1" ht="31.5">
      <c r="A86" s="38" t="s">
        <v>148</v>
      </c>
      <c r="B86" s="55" t="s">
        <v>141</v>
      </c>
      <c r="C86" s="33" t="s">
        <v>325</v>
      </c>
      <c r="D86" s="88">
        <f>D87</f>
        <v>1369700</v>
      </c>
      <c r="E86" s="88">
        <f>E87</f>
        <v>1365733</v>
      </c>
      <c r="F86" s="88">
        <f t="shared" si="2"/>
        <v>3967</v>
      </c>
    </row>
    <row r="87" spans="1:6" s="51" customFormat="1" ht="31.5">
      <c r="A87" s="38" t="s">
        <v>113</v>
      </c>
      <c r="B87" s="55" t="s">
        <v>141</v>
      </c>
      <c r="C87" s="33" t="s">
        <v>326</v>
      </c>
      <c r="D87" s="88">
        <v>1369700</v>
      </c>
      <c r="E87" s="88">
        <v>1365733</v>
      </c>
      <c r="F87" s="88">
        <f t="shared" si="2"/>
        <v>3967</v>
      </c>
    </row>
    <row r="88" spans="1:6" s="51" customFormat="1" ht="31.5">
      <c r="A88" s="38" t="s">
        <v>149</v>
      </c>
      <c r="B88" s="55" t="s">
        <v>141</v>
      </c>
      <c r="C88" s="33" t="s">
        <v>327</v>
      </c>
      <c r="D88" s="88">
        <f>D89</f>
        <v>5693100</v>
      </c>
      <c r="E88" s="88">
        <f>E89</f>
        <v>5684360</v>
      </c>
      <c r="F88" s="88">
        <f t="shared" si="2"/>
        <v>8740</v>
      </c>
    </row>
    <row r="89" spans="1:6" ht="31.5">
      <c r="A89" s="38" t="s">
        <v>113</v>
      </c>
      <c r="B89" s="55" t="s">
        <v>141</v>
      </c>
      <c r="C89" s="33" t="s">
        <v>328</v>
      </c>
      <c r="D89" s="88">
        <v>5693100</v>
      </c>
      <c r="E89" s="88">
        <v>5684360</v>
      </c>
      <c r="F89" s="88">
        <f t="shared" si="2"/>
        <v>8740</v>
      </c>
    </row>
    <row r="90" spans="1:6" ht="12">
      <c r="A90" s="38" t="s">
        <v>150</v>
      </c>
      <c r="B90" s="55" t="s">
        <v>141</v>
      </c>
      <c r="C90" s="33" t="s">
        <v>293</v>
      </c>
      <c r="D90" s="88">
        <f>D91+D94</f>
        <v>13813600</v>
      </c>
      <c r="E90" s="88">
        <f>E91+E94</f>
        <v>13641167.33</v>
      </c>
      <c r="F90" s="88">
        <f t="shared" si="2"/>
        <v>172432.66999999993</v>
      </c>
    </row>
    <row r="91" spans="1:6" s="51" customFormat="1" ht="12.75">
      <c r="A91" s="38" t="s">
        <v>151</v>
      </c>
      <c r="B91" s="55" t="s">
        <v>141</v>
      </c>
      <c r="C91" s="33" t="s">
        <v>294</v>
      </c>
      <c r="D91" s="88">
        <f>D92</f>
        <v>1425100</v>
      </c>
      <c r="E91" s="88">
        <f>E92</f>
        <v>1416480</v>
      </c>
      <c r="F91" s="88">
        <f t="shared" si="2"/>
        <v>8620</v>
      </c>
    </row>
    <row r="92" spans="1:6" ht="42">
      <c r="A92" s="38" t="s">
        <v>152</v>
      </c>
      <c r="B92" s="55" t="s">
        <v>141</v>
      </c>
      <c r="C92" s="33" t="s">
        <v>295</v>
      </c>
      <c r="D92" s="88">
        <f>D93</f>
        <v>1425100</v>
      </c>
      <c r="E92" s="88">
        <f>E93</f>
        <v>1416480</v>
      </c>
      <c r="F92" s="88">
        <f t="shared" si="2"/>
        <v>8620</v>
      </c>
    </row>
    <row r="93" spans="1:6" ht="21">
      <c r="A93" s="38" t="s">
        <v>153</v>
      </c>
      <c r="B93" s="55" t="s">
        <v>141</v>
      </c>
      <c r="C93" s="33" t="s">
        <v>0</v>
      </c>
      <c r="D93" s="88">
        <v>1425100</v>
      </c>
      <c r="E93" s="88">
        <v>1416480</v>
      </c>
      <c r="F93" s="88">
        <f t="shared" si="2"/>
        <v>8620</v>
      </c>
    </row>
    <row r="94" spans="1:6" ht="12">
      <c r="A94" s="38" t="s">
        <v>154</v>
      </c>
      <c r="B94" s="55" t="s">
        <v>141</v>
      </c>
      <c r="C94" s="33" t="s">
        <v>1</v>
      </c>
      <c r="D94" s="88">
        <f>D95+D97</f>
        <v>12388500</v>
      </c>
      <c r="E94" s="88">
        <f>E95+E97</f>
        <v>12224687.33</v>
      </c>
      <c r="F94" s="88">
        <f t="shared" si="2"/>
        <v>163812.66999999993</v>
      </c>
    </row>
    <row r="95" spans="1:6" ht="63" customHeight="1">
      <c r="A95" s="38" t="s">
        <v>44</v>
      </c>
      <c r="B95" s="55" t="s">
        <v>141</v>
      </c>
      <c r="C95" s="33" t="s">
        <v>2</v>
      </c>
      <c r="D95" s="88">
        <f>D96</f>
        <v>8750500</v>
      </c>
      <c r="E95" s="88">
        <f>E96</f>
        <v>8700698</v>
      </c>
      <c r="F95" s="88">
        <f t="shared" si="2"/>
        <v>49802</v>
      </c>
    </row>
    <row r="96" spans="1:6" ht="31.5">
      <c r="A96" s="38" t="s">
        <v>155</v>
      </c>
      <c r="B96" s="55" t="s">
        <v>141</v>
      </c>
      <c r="C96" s="33" t="s">
        <v>3</v>
      </c>
      <c r="D96" s="88">
        <v>8750500</v>
      </c>
      <c r="E96" s="88">
        <v>8700698</v>
      </c>
      <c r="F96" s="88">
        <f t="shared" si="2"/>
        <v>49802</v>
      </c>
    </row>
    <row r="97" spans="1:6" ht="63">
      <c r="A97" s="38" t="s">
        <v>45</v>
      </c>
      <c r="B97" s="55" t="s">
        <v>141</v>
      </c>
      <c r="C97" s="33" t="s">
        <v>4</v>
      </c>
      <c r="D97" s="88">
        <f>D98</f>
        <v>3638000</v>
      </c>
      <c r="E97" s="88">
        <f>E98</f>
        <v>3523989.33</v>
      </c>
      <c r="F97" s="88">
        <f t="shared" si="2"/>
        <v>114010.66999999993</v>
      </c>
    </row>
    <row r="98" spans="1:6" s="51" customFormat="1" ht="31.5">
      <c r="A98" s="38" t="s">
        <v>46</v>
      </c>
      <c r="B98" s="55" t="s">
        <v>141</v>
      </c>
      <c r="C98" s="33" t="s">
        <v>5</v>
      </c>
      <c r="D98" s="88">
        <v>3638000</v>
      </c>
      <c r="E98" s="88">
        <v>3523989.33</v>
      </c>
      <c r="F98" s="88">
        <f t="shared" si="2"/>
        <v>114010.66999999993</v>
      </c>
    </row>
    <row r="99" spans="1:6" ht="12">
      <c r="A99" s="38" t="s">
        <v>156</v>
      </c>
      <c r="B99" s="55" t="s">
        <v>141</v>
      </c>
      <c r="C99" s="33" t="s">
        <v>6</v>
      </c>
      <c r="D99" s="88">
        <f aca="true" t="shared" si="3" ref="D99:E101">D100</f>
        <v>2424700</v>
      </c>
      <c r="E99" s="88">
        <f t="shared" si="3"/>
        <v>2423300</v>
      </c>
      <c r="F99" s="88">
        <f t="shared" si="2"/>
        <v>1400</v>
      </c>
    </row>
    <row r="100" spans="1:6" s="51" customFormat="1" ht="12.75">
      <c r="A100" s="38" t="s">
        <v>47</v>
      </c>
      <c r="B100" s="55" t="s">
        <v>141</v>
      </c>
      <c r="C100" s="33" t="s">
        <v>7</v>
      </c>
      <c r="D100" s="88">
        <f t="shared" si="3"/>
        <v>2424700</v>
      </c>
      <c r="E100" s="88">
        <f t="shared" si="3"/>
        <v>2423300</v>
      </c>
      <c r="F100" s="88">
        <f t="shared" si="2"/>
        <v>1400</v>
      </c>
    </row>
    <row r="101" spans="1:6" ht="63">
      <c r="A101" s="38" t="s">
        <v>48</v>
      </c>
      <c r="B101" s="55" t="s">
        <v>141</v>
      </c>
      <c r="C101" s="33" t="s">
        <v>8</v>
      </c>
      <c r="D101" s="88">
        <f t="shared" si="3"/>
        <v>2424700</v>
      </c>
      <c r="E101" s="88">
        <v>2423300</v>
      </c>
      <c r="F101" s="88">
        <f>D101-E101</f>
        <v>1400</v>
      </c>
    </row>
    <row r="102" spans="1:6" s="51" customFormat="1" ht="31.5">
      <c r="A102" s="38" t="s">
        <v>113</v>
      </c>
      <c r="B102" s="55" t="s">
        <v>141</v>
      </c>
      <c r="C102" s="33" t="s">
        <v>9</v>
      </c>
      <c r="D102" s="88">
        <v>2424700</v>
      </c>
      <c r="E102" s="88">
        <v>2423300</v>
      </c>
      <c r="F102" s="88">
        <f>D102-E102</f>
        <v>1400</v>
      </c>
    </row>
    <row r="103" spans="1:6" s="51" customFormat="1" ht="12.75">
      <c r="A103" s="57" t="s">
        <v>157</v>
      </c>
      <c r="B103" s="58" t="s">
        <v>141</v>
      </c>
      <c r="C103" s="59" t="s">
        <v>10</v>
      </c>
      <c r="D103" s="88">
        <f aca="true" t="shared" si="4" ref="D103:E105">D104</f>
        <v>1395000</v>
      </c>
      <c r="E103" s="88">
        <f t="shared" si="4"/>
        <v>1395000</v>
      </c>
      <c r="F103" s="88"/>
    </row>
    <row r="104" spans="1:6" s="51" customFormat="1" ht="12.75">
      <c r="A104" s="57" t="s">
        <v>158</v>
      </c>
      <c r="B104" s="58" t="s">
        <v>141</v>
      </c>
      <c r="C104" s="59" t="s">
        <v>11</v>
      </c>
      <c r="D104" s="88">
        <f t="shared" si="4"/>
        <v>1395000</v>
      </c>
      <c r="E104" s="88">
        <f t="shared" si="4"/>
        <v>1395000</v>
      </c>
      <c r="F104" s="88"/>
    </row>
    <row r="105" spans="1:6" s="51" customFormat="1" ht="31.5">
      <c r="A105" s="57" t="s">
        <v>159</v>
      </c>
      <c r="B105" s="58" t="s">
        <v>141</v>
      </c>
      <c r="C105" s="59" t="s">
        <v>12</v>
      </c>
      <c r="D105" s="88">
        <f t="shared" si="4"/>
        <v>1395000</v>
      </c>
      <c r="E105" s="88">
        <f t="shared" si="4"/>
        <v>1395000</v>
      </c>
      <c r="F105" s="88"/>
    </row>
    <row r="106" spans="1:6" ht="31.5">
      <c r="A106" s="57" t="s">
        <v>113</v>
      </c>
      <c r="B106" s="58" t="s">
        <v>141</v>
      </c>
      <c r="C106" s="59" t="s">
        <v>13</v>
      </c>
      <c r="D106" s="88">
        <v>1395000</v>
      </c>
      <c r="E106" s="88">
        <v>1395000</v>
      </c>
      <c r="F106" s="88"/>
    </row>
    <row r="107" spans="1:6" ht="12.75" thickBot="1">
      <c r="A107" s="62"/>
      <c r="B107" s="60"/>
      <c r="C107" s="61"/>
      <c r="D107" s="103"/>
      <c r="E107" s="107"/>
      <c r="F107" s="123"/>
    </row>
    <row r="108" spans="1:6" s="51" customFormat="1" ht="21.75" thickBot="1">
      <c r="A108" s="63" t="s">
        <v>160</v>
      </c>
      <c r="B108" s="64" t="s">
        <v>161</v>
      </c>
      <c r="C108" s="65" t="s">
        <v>50</v>
      </c>
      <c r="D108" s="104">
        <f>'Доходы 15(3)'!D16-'Расходы 15 (3)'!D5</f>
        <v>-958300</v>
      </c>
      <c r="E108" s="124">
        <f>'Доходы 15(3)'!E16-'Расходы 15 (3)'!E5</f>
        <v>9220503.930000007</v>
      </c>
      <c r="F108" s="125"/>
    </row>
  </sheetData>
  <sheetProtection/>
  <mergeCells count="1">
    <mergeCell ref="A2:E2"/>
  </mergeCells>
  <printOptions/>
  <pageMargins left="0.15748031496062992" right="0.35433070866141736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&amp;R&amp;P из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zoomScalePageLayoutView="0" workbookViewId="0" topLeftCell="A16">
      <selection activeCell="J12" sqref="J12"/>
    </sheetView>
  </sheetViews>
  <sheetFormatPr defaultColWidth="9.00390625" defaultRowHeight="12.75"/>
  <cols>
    <col min="1" max="1" width="27.00390625" style="0" customWidth="1"/>
    <col min="2" max="2" width="7.125" style="0" customWidth="1"/>
    <col min="3" max="3" width="22.875" style="0" customWidth="1"/>
    <col min="4" max="4" width="17.75390625" style="16" customWidth="1"/>
    <col min="5" max="5" width="16.75390625" style="16" customWidth="1"/>
    <col min="6" max="6" width="15.875" style="0" customWidth="1"/>
  </cols>
  <sheetData>
    <row r="1" ht="12">
      <c r="F1" s="5" t="s">
        <v>33</v>
      </c>
    </row>
    <row r="3" spans="1:6" s="3" customFormat="1" ht="18" customHeight="1">
      <c r="A3" s="144" t="s">
        <v>34</v>
      </c>
      <c r="B3" s="145"/>
      <c r="C3" s="145"/>
      <c r="D3" s="145"/>
      <c r="E3" s="145"/>
      <c r="F3" s="11"/>
    </row>
    <row r="4" spans="1:6" ht="30">
      <c r="A4" s="12" t="s">
        <v>184</v>
      </c>
      <c r="B4" s="12" t="s">
        <v>185</v>
      </c>
      <c r="C4" s="12" t="s">
        <v>35</v>
      </c>
      <c r="D4" s="96" t="s">
        <v>187</v>
      </c>
      <c r="E4" s="96" t="s">
        <v>188</v>
      </c>
      <c r="F4" s="12" t="s">
        <v>189</v>
      </c>
    </row>
    <row r="5" spans="1:6" ht="12.75" thickBot="1">
      <c r="A5" s="13">
        <v>1</v>
      </c>
      <c r="B5" s="13">
        <v>2</v>
      </c>
      <c r="C5" s="13">
        <v>3</v>
      </c>
      <c r="D5" s="126">
        <v>4</v>
      </c>
      <c r="E5" s="126">
        <v>5</v>
      </c>
      <c r="F5" s="13">
        <v>6</v>
      </c>
    </row>
    <row r="6" spans="1:6" ht="21">
      <c r="A6" s="76" t="s">
        <v>96</v>
      </c>
      <c r="B6" s="49" t="s">
        <v>143</v>
      </c>
      <c r="C6" s="77" t="s">
        <v>50</v>
      </c>
      <c r="D6" s="130">
        <f>D11</f>
        <v>958300</v>
      </c>
      <c r="E6" s="131">
        <f>E11</f>
        <v>-9220503.930000007</v>
      </c>
      <c r="F6" s="118">
        <v>10178803.93</v>
      </c>
    </row>
    <row r="7" spans="1:6" ht="31.5">
      <c r="A7" s="76" t="s">
        <v>333</v>
      </c>
      <c r="B7" s="56">
        <v>520</v>
      </c>
      <c r="C7" s="129" t="s">
        <v>335</v>
      </c>
      <c r="D7" s="88">
        <v>958300</v>
      </c>
      <c r="E7" s="105">
        <v>-9220503.93</v>
      </c>
      <c r="F7" s="119">
        <v>10178803.93</v>
      </c>
    </row>
    <row r="8" spans="1:6" ht="50.25">
      <c r="A8" s="79" t="s">
        <v>334</v>
      </c>
      <c r="B8" s="56">
        <v>520</v>
      </c>
      <c r="C8" s="17" t="s">
        <v>315</v>
      </c>
      <c r="D8" s="106">
        <v>-118473800</v>
      </c>
      <c r="E8" s="106">
        <v>-129925346.7</v>
      </c>
      <c r="F8" s="80" t="s">
        <v>101</v>
      </c>
    </row>
    <row r="9" spans="1:6" ht="50.25">
      <c r="A9" s="79" t="s">
        <v>227</v>
      </c>
      <c r="B9" s="56">
        <v>520</v>
      </c>
      <c r="C9" s="17" t="s">
        <v>322</v>
      </c>
      <c r="D9" s="106">
        <v>119432100</v>
      </c>
      <c r="E9" s="106">
        <v>120704842.77</v>
      </c>
      <c r="F9" s="80" t="s">
        <v>101</v>
      </c>
    </row>
    <row r="10" spans="1:6" ht="21">
      <c r="A10" s="76" t="s">
        <v>332</v>
      </c>
      <c r="B10" s="55">
        <v>620</v>
      </c>
      <c r="C10" s="127" t="s">
        <v>97</v>
      </c>
      <c r="D10" s="128" t="s">
        <v>97</v>
      </c>
      <c r="E10" s="128" t="s">
        <v>97</v>
      </c>
      <c r="F10" s="78" t="s">
        <v>101</v>
      </c>
    </row>
    <row r="11" spans="1:6" s="14" customFormat="1" ht="21">
      <c r="A11" s="76" t="s">
        <v>98</v>
      </c>
      <c r="B11" s="55" t="s">
        <v>99</v>
      </c>
      <c r="C11" s="15" t="s">
        <v>329</v>
      </c>
      <c r="D11" s="88">
        <f>D15+D19</f>
        <v>958300</v>
      </c>
      <c r="E11" s="105">
        <f>E12+E16</f>
        <v>-9220503.930000007</v>
      </c>
      <c r="F11" s="119">
        <v>10178803.93</v>
      </c>
    </row>
    <row r="12" spans="1:6" s="14" customFormat="1" ht="21">
      <c r="A12" s="76" t="s">
        <v>144</v>
      </c>
      <c r="B12" s="55" t="s">
        <v>100</v>
      </c>
      <c r="C12" s="15" t="s">
        <v>318</v>
      </c>
      <c r="D12" s="105">
        <f aca="true" t="shared" si="0" ref="D12:E14">D13</f>
        <v>-118473800</v>
      </c>
      <c r="E12" s="105">
        <f t="shared" si="0"/>
        <v>-129925346.7</v>
      </c>
      <c r="F12" s="78" t="s">
        <v>101</v>
      </c>
    </row>
    <row r="13" spans="1:6" ht="20.25">
      <c r="A13" s="79" t="s">
        <v>102</v>
      </c>
      <c r="B13" s="56" t="s">
        <v>100</v>
      </c>
      <c r="C13" s="15" t="s">
        <v>317</v>
      </c>
      <c r="D13" s="105">
        <f t="shared" si="0"/>
        <v>-118473800</v>
      </c>
      <c r="E13" s="105">
        <f t="shared" si="0"/>
        <v>-129925346.7</v>
      </c>
      <c r="F13" s="80" t="s">
        <v>101</v>
      </c>
    </row>
    <row r="14" spans="1:6" ht="20.25">
      <c r="A14" s="79" t="s">
        <v>103</v>
      </c>
      <c r="B14" s="56" t="s">
        <v>100</v>
      </c>
      <c r="C14" s="15" t="s">
        <v>316</v>
      </c>
      <c r="D14" s="105">
        <f t="shared" si="0"/>
        <v>-118473800</v>
      </c>
      <c r="E14" s="105">
        <f t="shared" si="0"/>
        <v>-129925346.7</v>
      </c>
      <c r="F14" s="80" t="s">
        <v>101</v>
      </c>
    </row>
    <row r="15" spans="1:6" ht="45.75" customHeight="1">
      <c r="A15" s="79" t="s">
        <v>226</v>
      </c>
      <c r="B15" s="56" t="s">
        <v>100</v>
      </c>
      <c r="C15" s="17" t="s">
        <v>315</v>
      </c>
      <c r="D15" s="106">
        <v>-118473800</v>
      </c>
      <c r="E15" s="106">
        <v>-129925346.7</v>
      </c>
      <c r="F15" s="80" t="s">
        <v>101</v>
      </c>
    </row>
    <row r="16" spans="1:6" ht="21">
      <c r="A16" s="76" t="s">
        <v>145</v>
      </c>
      <c r="B16" s="55" t="s">
        <v>104</v>
      </c>
      <c r="C16" s="15" t="s">
        <v>319</v>
      </c>
      <c r="D16" s="105">
        <f aca="true" t="shared" si="1" ref="D16:E18">D17</f>
        <v>119432100</v>
      </c>
      <c r="E16" s="105">
        <f t="shared" si="1"/>
        <v>120704842.77</v>
      </c>
      <c r="F16" s="78" t="s">
        <v>101</v>
      </c>
    </row>
    <row r="17" spans="1:6" ht="20.25">
      <c r="A17" s="79" t="s">
        <v>105</v>
      </c>
      <c r="B17" s="56" t="s">
        <v>104</v>
      </c>
      <c r="C17" s="15" t="s">
        <v>320</v>
      </c>
      <c r="D17" s="105">
        <f t="shared" si="1"/>
        <v>119432100</v>
      </c>
      <c r="E17" s="105">
        <f t="shared" si="1"/>
        <v>120704842.77</v>
      </c>
      <c r="F17" s="80" t="s">
        <v>101</v>
      </c>
    </row>
    <row r="18" spans="1:6" ht="20.25">
      <c r="A18" s="79" t="s">
        <v>106</v>
      </c>
      <c r="B18" s="56" t="s">
        <v>104</v>
      </c>
      <c r="C18" s="15" t="s">
        <v>321</v>
      </c>
      <c r="D18" s="105">
        <f t="shared" si="1"/>
        <v>119432100</v>
      </c>
      <c r="E18" s="105">
        <f t="shared" si="1"/>
        <v>120704842.77</v>
      </c>
      <c r="F18" s="80" t="s">
        <v>101</v>
      </c>
    </row>
    <row r="19" spans="1:6" ht="50.25">
      <c r="A19" s="79" t="s">
        <v>227</v>
      </c>
      <c r="B19" s="56" t="s">
        <v>104</v>
      </c>
      <c r="C19" s="17" t="s">
        <v>322</v>
      </c>
      <c r="D19" s="106">
        <v>119432100</v>
      </c>
      <c r="E19" s="106">
        <v>120704842.77</v>
      </c>
      <c r="F19" s="80" t="s">
        <v>101</v>
      </c>
    </row>
    <row r="20" spans="1:6" ht="12.75" thickBot="1">
      <c r="A20" s="79"/>
      <c r="B20" s="132"/>
      <c r="C20" s="133"/>
      <c r="D20" s="134"/>
      <c r="E20" s="135"/>
      <c r="F20" s="136"/>
    </row>
    <row r="21" spans="1:6" ht="12">
      <c r="A21" s="81"/>
      <c r="B21" s="83"/>
      <c r="C21" s="84"/>
      <c r="D21" s="108"/>
      <c r="E21" s="85"/>
      <c r="F21" s="83"/>
    </row>
    <row r="22" spans="1:6" ht="12">
      <c r="A22" s="82"/>
      <c r="B22" s="83"/>
      <c r="C22" s="84"/>
      <c r="D22" s="108"/>
      <c r="E22" s="85"/>
      <c r="F22" s="83"/>
    </row>
    <row r="23" spans="1:6" ht="12">
      <c r="A23" s="82"/>
      <c r="B23" s="83"/>
      <c r="C23" s="84"/>
      <c r="D23" s="108"/>
      <c r="E23" s="85"/>
      <c r="F23" s="83"/>
    </row>
    <row r="24" spans="1:6" s="18" customFormat="1" ht="9.75">
      <c r="A24" s="18" t="s">
        <v>36</v>
      </c>
      <c r="B24" s="19"/>
      <c r="C24" s="20"/>
      <c r="D24" s="109"/>
      <c r="E24" s="110"/>
      <c r="F24" s="21"/>
    </row>
    <row r="25" spans="1:6" s="18" customFormat="1" ht="9.75">
      <c r="A25" s="18" t="s">
        <v>37</v>
      </c>
      <c r="B25" s="23"/>
      <c r="C25" s="20"/>
      <c r="D25" s="109" t="s">
        <v>38</v>
      </c>
      <c r="E25" s="109"/>
      <c r="F25" s="23"/>
    </row>
    <row r="26" spans="4:7" s="18" customFormat="1" ht="9.75">
      <c r="D26" s="109"/>
      <c r="E26" s="109"/>
      <c r="G26" s="22"/>
    </row>
    <row r="27" spans="4:7" s="18" customFormat="1" ht="9.75">
      <c r="D27" s="109"/>
      <c r="E27" s="109"/>
      <c r="G27" s="22"/>
    </row>
    <row r="28" spans="1:7" s="18" customFormat="1" ht="9.75">
      <c r="A28" s="18" t="s">
        <v>39</v>
      </c>
      <c r="B28" s="19"/>
      <c r="C28" s="20"/>
      <c r="D28" s="109"/>
      <c r="E28" s="109"/>
      <c r="G28" s="22"/>
    </row>
    <row r="29" spans="1:7" s="18" customFormat="1" ht="9.75">
      <c r="A29" s="18" t="s">
        <v>37</v>
      </c>
      <c r="B29" s="23"/>
      <c r="C29" s="20"/>
      <c r="D29" s="109"/>
      <c r="E29" s="109"/>
      <c r="G29" s="22"/>
    </row>
    <row r="30" spans="2:7" s="18" customFormat="1" ht="9.75">
      <c r="B30" s="19"/>
      <c r="C30" s="20"/>
      <c r="D30" s="109"/>
      <c r="E30" s="109"/>
      <c r="G30" s="22"/>
    </row>
    <row r="31" spans="1:6" ht="12">
      <c r="A31" s="18" t="s">
        <v>314</v>
      </c>
      <c r="B31" s="83"/>
      <c r="C31" s="84"/>
      <c r="D31" s="108"/>
      <c r="E31" s="85"/>
      <c r="F31" s="83"/>
    </row>
    <row r="32" spans="1:6" ht="12">
      <c r="A32" s="82"/>
      <c r="B32" s="83"/>
      <c r="C32" s="84"/>
      <c r="D32" s="108"/>
      <c r="E32" s="85"/>
      <c r="F32" s="83"/>
    </row>
    <row r="33" spans="1:6" ht="12">
      <c r="A33" s="82"/>
      <c r="B33" s="83"/>
      <c r="C33" s="84"/>
      <c r="D33" s="108"/>
      <c r="E33" s="85"/>
      <c r="F33" s="83"/>
    </row>
    <row r="34" spans="1:6" ht="12">
      <c r="A34" s="82"/>
      <c r="B34" s="83"/>
      <c r="C34" s="84"/>
      <c r="D34" s="108"/>
      <c r="E34" s="85"/>
      <c r="F34" s="83"/>
    </row>
    <row r="35" spans="1:6" ht="12">
      <c r="A35" s="82"/>
      <c r="B35" s="83"/>
      <c r="C35" s="84"/>
      <c r="D35" s="108"/>
      <c r="E35" s="85"/>
      <c r="F35" s="83"/>
    </row>
    <row r="36" spans="1:6" ht="12">
      <c r="A36" s="82"/>
      <c r="B36" s="83"/>
      <c r="C36" s="84"/>
      <c r="D36" s="108"/>
      <c r="E36" s="85"/>
      <c r="F36" s="83"/>
    </row>
    <row r="37" spans="1:6" ht="12">
      <c r="A37" s="82"/>
      <c r="B37" s="83"/>
      <c r="C37" s="84"/>
      <c r="D37" s="108"/>
      <c r="E37" s="85"/>
      <c r="F37" s="83"/>
    </row>
    <row r="38" spans="1:6" ht="12">
      <c r="A38" s="82"/>
      <c r="B38" s="83"/>
      <c r="C38" s="84"/>
      <c r="D38" s="108"/>
      <c r="E38" s="85"/>
      <c r="F38" s="83"/>
    </row>
    <row r="39" spans="1:6" ht="12">
      <c r="A39" s="9"/>
      <c r="B39" s="24"/>
      <c r="C39" s="24"/>
      <c r="D39" s="25"/>
      <c r="E39" s="25"/>
      <c r="F39" s="24"/>
    </row>
    <row r="40" ht="12">
      <c r="A40" s="18"/>
    </row>
    <row r="41" ht="12">
      <c r="A41" s="18"/>
    </row>
  </sheetData>
  <sheetProtection/>
  <mergeCells count="1"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bush</dc:creator>
  <cp:keywords/>
  <dc:description/>
  <cp:lastModifiedBy>Пользователь</cp:lastModifiedBy>
  <cp:lastPrinted>2017-04-14T09:09:09Z</cp:lastPrinted>
  <dcterms:created xsi:type="dcterms:W3CDTF">2015-04-08T14:38:28Z</dcterms:created>
  <dcterms:modified xsi:type="dcterms:W3CDTF">2017-04-14T09:09:41Z</dcterms:modified>
  <cp:category/>
  <cp:version/>
  <cp:contentType/>
  <cp:contentStatus/>
</cp:coreProperties>
</file>