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2120" windowHeight="4560" activeTab="0"/>
  </bookViews>
  <sheets>
    <sheet name="источн.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<sst xmlns="http://schemas.openxmlformats.org/spreadsheetml/2006/main" count="52" uniqueCount="43">
  <si>
    <t>1-й квартал,  тыс.руб.</t>
  </si>
  <si>
    <t>2-й квартал,  тыс.руб.</t>
  </si>
  <si>
    <t>3-й квартал,  тыс.руб.</t>
  </si>
  <si>
    <t>4-й квартал,  тыс.руб.</t>
  </si>
  <si>
    <t>1-й квартал тыс.руб.</t>
  </si>
  <si>
    <t>2-й квартал тыс.руб.</t>
  </si>
  <si>
    <t>3-й квартал тыс.руб.</t>
  </si>
  <si>
    <t>4-й квартал тыс.руб.</t>
  </si>
  <si>
    <t>2-й квартал тыс.руб</t>
  </si>
  <si>
    <t>3-й квартал тыс.руб</t>
  </si>
  <si>
    <t xml:space="preserve"> </t>
  </si>
  <si>
    <t>000 01 05 02 01 03 0000 510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</si>
  <si>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</si>
  <si>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</si>
  <si>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</si>
  <si>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</si>
  <si>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</si>
  <si>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Увеличение прочих остатков денежных средств бюджетов</t>
  </si>
  <si>
    <t>000 01 05 02 01 03 0000 610</t>
  </si>
  <si>
    <t>000 01 05 02 00 00 0000 600</t>
  </si>
  <si>
    <t>000 01 05 00 00 00 0000 600</t>
  </si>
  <si>
    <t xml:space="preserve">Уменьшение прочих  остатков  средств бюджетов </t>
  </si>
  <si>
    <t>000 01 05 02 01 00 0000 610</t>
  </si>
  <si>
    <t xml:space="preserve">Уменьшение прочих  остатков денежных  средств бюджетов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</si>
  <si>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</si>
  <si>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 Санкт-Петербурга</t>
  </si>
  <si>
    <t>Наименование показателя</t>
  </si>
  <si>
    <t xml:space="preserve">Код источника финансирования дефицита бюджета по бюджетной классификации                                </t>
  </si>
  <si>
    <t>3. Источники финансирования дефицита бюджета</t>
  </si>
  <si>
    <t>Руководитель                               Ю.И.Грашин</t>
  </si>
  <si>
    <t>Н.Ю.Долгушина</t>
  </si>
  <si>
    <t xml:space="preserve">Главный бухгалтер                      О.Н.Шклярук                  </t>
  </si>
  <si>
    <t>Утвержденные бюджетные назначения</t>
  </si>
  <si>
    <t xml:space="preserve">Исполнено </t>
  </si>
  <si>
    <t>Неисполненные назначения</t>
  </si>
  <si>
    <t xml:space="preserve">Изменение остатков средств </t>
  </si>
  <si>
    <t xml:space="preserve">Увеличение остатков средств </t>
  </si>
  <si>
    <t xml:space="preserve">Уменьшение  остатков  средств </t>
  </si>
  <si>
    <t>Источники финансирования дефицита бюджета - всего</t>
  </si>
  <si>
    <t>х</t>
  </si>
  <si>
    <t>Приложение 1.1</t>
  </si>
  <si>
    <t>Заместитель главы местной администрации</t>
  </si>
  <si>
    <t>на 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</si>
</sst>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</numFmts>
  <fonts count="1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10"/>
      <color indexed="20"/>
      <name val="Arial Cyr"/>
      <family val="0"/>
    </font>
    <font>
      <sz val="8"/>
      <color indexed="20"/>
      <name val="Arial Cyr"/>
      <family val="0"/>
    </font>
    <font>
      <sz val="9"/>
      <name val="Arial"/>
      <family val="2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3" fillId="0" borderId="2" xfId="0" applyNumberFormat="1" applyFont="1" applyBorder="1" applyAlignment="1">
      <alignment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172" fontId="3" fillId="0" borderId="3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textRotation="90" wrapText="1"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textRotation="90" wrapText="1"/>
    </xf>
    <xf numFmtId="0" fontId="11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2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9"/>
  <sheetViews>
    <sheetView tabSelected="1" workbookViewId="0" topLeftCell="A1">
      <selection activeCell="D19" sqref="D19"/>
    </sheetView>
  </sheetViews>
  <sheetFormatPr defaultColWidth="9.00390625" defaultRowHeight="12.75"/>
  <cols>
    <col min="1" max="1" width="35.25390625" style="2" customWidth="1"/>
    <col min="2" max="2" width="26.375" style="2" customWidth="1"/>
    <col min="3" max="3" width="13.625" style="2" customWidth="1"/>
    <col min="4" max="4" width="13.00390625" style="2" customWidth="1"/>
    <col min="5" max="6" width="6.625" style="2" hidden="1" customWidth="1"/>
    <col min="7" max="7" width="7.875" style="2" hidden="1" customWidth="1"/>
    <col min="8" max="8" width="8.125" style="2" hidden="1" customWidth="1"/>
    <col min="9" max="9" width="8.25390625" style="0" hidden="1" customWidth="1"/>
    <col min="10" max="10" width="5.125" style="0" hidden="1" customWidth="1"/>
    <col min="11" max="12" width="9.125" style="0" hidden="1" customWidth="1"/>
    <col min="13" max="13" width="12.75390625" style="0" customWidth="1"/>
  </cols>
  <sheetData>
    <row r="1" spans="1:20" s="1" customFormat="1" ht="15.75" customHeight="1">
      <c r="A1" s="61" t="s">
        <v>42</v>
      </c>
      <c r="B1" s="35"/>
      <c r="C1" s="35"/>
      <c r="D1" s="35"/>
      <c r="E1" s="35"/>
      <c r="F1" s="35"/>
      <c r="G1" s="35"/>
      <c r="H1" s="35"/>
      <c r="I1" s="54"/>
      <c r="J1" s="54"/>
      <c r="K1" s="54"/>
      <c r="L1" s="54"/>
      <c r="M1" s="35" t="s">
        <v>40</v>
      </c>
      <c r="N1" s="35"/>
      <c r="O1" s="35"/>
      <c r="P1" s="35"/>
      <c r="Q1" s="35"/>
      <c r="R1" s="35"/>
      <c r="S1" s="35"/>
      <c r="T1" s="35"/>
    </row>
    <row r="2" spans="1:8" s="1" customFormat="1" ht="12.75" customHeight="1" hidden="1">
      <c r="A2" s="12"/>
      <c r="B2" s="12"/>
      <c r="C2" s="13"/>
      <c r="D2" s="14"/>
      <c r="E2" s="14"/>
      <c r="F2" s="14"/>
      <c r="G2" s="14"/>
      <c r="H2" s="14"/>
    </row>
    <row r="3" spans="1:95" s="1" customFormat="1" ht="25.5" customHeight="1">
      <c r="A3" s="63"/>
      <c r="B3" s="63"/>
      <c r="C3" s="63"/>
      <c r="D3" s="63"/>
      <c r="E3" s="63"/>
      <c r="F3" s="63"/>
      <c r="G3" s="63"/>
      <c r="H3" s="63"/>
      <c r="I3" s="64"/>
      <c r="J3" s="64"/>
      <c r="K3" s="64"/>
      <c r="L3" s="64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</row>
    <row r="4" spans="1:59" s="1" customFormat="1" ht="23.25" customHeight="1">
      <c r="A4" s="65" t="s">
        <v>28</v>
      </c>
      <c r="B4" s="65"/>
      <c r="C4" s="65"/>
      <c r="D4" s="65"/>
      <c r="E4" s="65"/>
      <c r="F4" s="65"/>
      <c r="G4" s="65"/>
      <c r="H4" s="65"/>
      <c r="I4" s="66"/>
      <c r="J4" s="66"/>
      <c r="K4" s="66"/>
      <c r="L4" s="66"/>
      <c r="M4" s="66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s="1" customFormat="1" ht="10.5" customHeight="1">
      <c r="A5" s="62"/>
      <c r="B5" s="62"/>
      <c r="C5" s="62"/>
      <c r="D5" s="14"/>
      <c r="E5" s="14"/>
      <c r="F5" s="14"/>
      <c r="G5" s="14"/>
      <c r="H5" s="14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</row>
    <row r="6" spans="1:44" s="1" customFormat="1" ht="21" customHeight="1">
      <c r="A6" s="69"/>
      <c r="B6" s="69"/>
      <c r="C6" s="69"/>
      <c r="D6" s="69"/>
      <c r="E6" s="69"/>
      <c r="F6" s="69"/>
      <c r="G6" s="69"/>
      <c r="H6" s="69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</row>
    <row r="7" spans="1:8" s="1" customFormat="1" ht="12.75">
      <c r="A7" s="12" t="s">
        <v>10</v>
      </c>
      <c r="B7" s="12"/>
      <c r="C7" s="13"/>
      <c r="D7" s="14"/>
      <c r="E7" s="14"/>
      <c r="F7" s="14"/>
      <c r="G7" s="14"/>
      <c r="H7" s="14"/>
    </row>
    <row r="8" spans="1:13" s="1" customFormat="1" ht="54.75" customHeight="1">
      <c r="A8" s="36" t="s">
        <v>26</v>
      </c>
      <c r="B8" s="36" t="s">
        <v>27</v>
      </c>
      <c r="C8" s="36" t="s">
        <v>32</v>
      </c>
      <c r="D8" s="36" t="s">
        <v>33</v>
      </c>
      <c r="E8" s="37" t="s">
        <v>0</v>
      </c>
      <c r="F8" s="37" t="s">
        <v>1</v>
      </c>
      <c r="G8" s="37" t="s">
        <v>2</v>
      </c>
      <c r="H8" s="37" t="s">
        <v>3</v>
      </c>
      <c r="I8" s="17" t="s">
        <v>4</v>
      </c>
      <c r="J8" s="17" t="s">
        <v>5</v>
      </c>
      <c r="K8" s="17" t="s">
        <v>6</v>
      </c>
      <c r="L8" s="17" t="s">
        <v>7</v>
      </c>
      <c r="M8" s="38" t="s">
        <v>34</v>
      </c>
    </row>
    <row r="9" spans="1:13" s="1" customFormat="1" ht="30" customHeight="1">
      <c r="A9" s="39" t="s">
        <v>38</v>
      </c>
      <c r="B9" s="18" t="s">
        <v>39</v>
      </c>
      <c r="C9" s="55">
        <f>C10</f>
        <v>344100</v>
      </c>
      <c r="D9" s="56">
        <f>D10</f>
        <v>936729.8199999928</v>
      </c>
      <c r="E9" s="41"/>
      <c r="F9" s="41"/>
      <c r="G9" s="41"/>
      <c r="H9" s="41"/>
      <c r="I9" s="42"/>
      <c r="J9" s="42"/>
      <c r="K9" s="42"/>
      <c r="L9" s="42"/>
      <c r="M9" s="57">
        <f>M10</f>
        <v>-592629.8199999928</v>
      </c>
    </row>
    <row r="10" spans="1:13" s="1" customFormat="1" ht="27.75" customHeight="1">
      <c r="A10" s="43" t="s">
        <v>35</v>
      </c>
      <c r="B10" s="44" t="s">
        <v>12</v>
      </c>
      <c r="C10" s="55">
        <f>C11+C15</f>
        <v>344100</v>
      </c>
      <c r="D10" s="56">
        <f aca="true" t="shared" si="0" ref="D10:L10">D11+D15</f>
        <v>936729.8199999928</v>
      </c>
      <c r="E10" s="40">
        <f t="shared" si="0"/>
        <v>2200</v>
      </c>
      <c r="F10" s="40">
        <f t="shared" si="0"/>
        <v>4160</v>
      </c>
      <c r="G10" s="40">
        <f t="shared" si="0"/>
        <v>13050</v>
      </c>
      <c r="H10" s="40">
        <f t="shared" si="0"/>
        <v>6800</v>
      </c>
      <c r="I10" s="40">
        <f t="shared" si="0"/>
        <v>8890</v>
      </c>
      <c r="J10" s="40">
        <f t="shared" si="0"/>
        <v>18085.5</v>
      </c>
      <c r="K10" s="40">
        <f t="shared" si="0"/>
        <v>32184.5</v>
      </c>
      <c r="L10" s="40">
        <f t="shared" si="0"/>
        <v>11040</v>
      </c>
      <c r="M10" s="58">
        <f>C10-D10</f>
        <v>-592629.8199999928</v>
      </c>
    </row>
    <row r="11" spans="1:13" s="1" customFormat="1" ht="26.25" customHeight="1">
      <c r="A11" s="43" t="s">
        <v>36</v>
      </c>
      <c r="B11" s="44" t="s">
        <v>13</v>
      </c>
      <c r="C11" s="46">
        <f aca="true" t="shared" si="1" ref="C11:D13">C12</f>
        <v>-93566500</v>
      </c>
      <c r="D11" s="46">
        <f t="shared" si="1"/>
        <v>-88761685.37</v>
      </c>
      <c r="E11" s="47"/>
      <c r="F11" s="47"/>
      <c r="G11" s="47"/>
      <c r="H11" s="47"/>
      <c r="I11" s="48"/>
      <c r="J11" s="48"/>
      <c r="K11" s="48"/>
      <c r="L11" s="48"/>
      <c r="M11" s="59" t="s">
        <v>39</v>
      </c>
    </row>
    <row r="12" spans="1:13" s="1" customFormat="1" ht="28.5" customHeight="1">
      <c r="A12" s="43" t="s">
        <v>14</v>
      </c>
      <c r="B12" s="44" t="s">
        <v>15</v>
      </c>
      <c r="C12" s="46">
        <f t="shared" si="1"/>
        <v>-93566500</v>
      </c>
      <c r="D12" s="46">
        <f t="shared" si="1"/>
        <v>-88761685.37</v>
      </c>
      <c r="E12" s="47"/>
      <c r="F12" s="47"/>
      <c r="G12" s="47"/>
      <c r="H12" s="47"/>
      <c r="I12" s="48"/>
      <c r="J12" s="48"/>
      <c r="K12" s="48"/>
      <c r="L12" s="48"/>
      <c r="M12" s="59" t="s">
        <v>39</v>
      </c>
    </row>
    <row r="13" spans="1:13" s="1" customFormat="1" ht="22.5" customHeight="1">
      <c r="A13" s="43" t="s">
        <v>17</v>
      </c>
      <c r="B13" s="44" t="s">
        <v>16</v>
      </c>
      <c r="C13" s="46">
        <f t="shared" si="1"/>
        <v>-93566500</v>
      </c>
      <c r="D13" s="46">
        <f t="shared" si="1"/>
        <v>-88761685.37</v>
      </c>
      <c r="E13" s="47"/>
      <c r="F13" s="47"/>
      <c r="G13" s="47"/>
      <c r="H13" s="47"/>
      <c r="I13" s="48"/>
      <c r="J13" s="48"/>
      <c r="K13" s="48"/>
      <c r="L13" s="48"/>
      <c r="M13" s="59" t="s">
        <v>39</v>
      </c>
    </row>
    <row r="14" spans="1:13" s="1" customFormat="1" ht="62.25" customHeight="1">
      <c r="A14" s="49" t="s">
        <v>24</v>
      </c>
      <c r="B14" s="50" t="s">
        <v>11</v>
      </c>
      <c r="C14" s="51">
        <v>-93566500</v>
      </c>
      <c r="D14" s="51">
        <v>-88761685.37</v>
      </c>
      <c r="E14" s="46"/>
      <c r="F14" s="46"/>
      <c r="G14" s="46"/>
      <c r="H14" s="46"/>
      <c r="I14" s="45" t="e">
        <f>SUM(I15,I20,#REF!,#REF!,#REF!)</f>
        <v>#REF!</v>
      </c>
      <c r="J14" s="45" t="e">
        <f>SUM(J15,J20,#REF!,#REF!,#REF!)</f>
        <v>#REF!</v>
      </c>
      <c r="K14" s="45" t="e">
        <f>SUM(K15,K20,#REF!,#REF!,#REF!)</f>
        <v>#REF!</v>
      </c>
      <c r="L14" s="45" t="e">
        <f>SUM(L15,L20,#REF!,#REF!,#REF!)</f>
        <v>#REF!</v>
      </c>
      <c r="M14" s="60" t="s">
        <v>39</v>
      </c>
    </row>
    <row r="15" spans="1:13" s="1" customFormat="1" ht="23.25" customHeight="1">
      <c r="A15" s="52" t="s">
        <v>37</v>
      </c>
      <c r="B15" s="44" t="s">
        <v>20</v>
      </c>
      <c r="C15" s="46">
        <f aca="true" t="shared" si="2" ref="C15:D17">C16</f>
        <v>93910600</v>
      </c>
      <c r="D15" s="46">
        <f t="shared" si="2"/>
        <v>89698415.19</v>
      </c>
      <c r="E15" s="51">
        <f aca="true" t="shared" si="3" ref="E15:H18">SUM(E16,E19)</f>
        <v>2200</v>
      </c>
      <c r="F15" s="51">
        <f t="shared" si="3"/>
        <v>4160</v>
      </c>
      <c r="G15" s="51">
        <f t="shared" si="3"/>
        <v>13050</v>
      </c>
      <c r="H15" s="51">
        <f t="shared" si="3"/>
        <v>6800</v>
      </c>
      <c r="I15" s="53">
        <f aca="true" t="shared" si="4" ref="I15:L18">I16+I19</f>
        <v>8890</v>
      </c>
      <c r="J15" s="53">
        <f t="shared" si="4"/>
        <v>18085.5</v>
      </c>
      <c r="K15" s="53">
        <f t="shared" si="4"/>
        <v>32184.5</v>
      </c>
      <c r="L15" s="53">
        <f t="shared" si="4"/>
        <v>11040</v>
      </c>
      <c r="M15" s="59" t="s">
        <v>39</v>
      </c>
    </row>
    <row r="16" spans="1:13" s="1" customFormat="1" ht="26.25" customHeight="1">
      <c r="A16" s="52" t="s">
        <v>21</v>
      </c>
      <c r="B16" s="44" t="s">
        <v>19</v>
      </c>
      <c r="C16" s="46">
        <f t="shared" si="2"/>
        <v>93910600</v>
      </c>
      <c r="D16" s="46">
        <f t="shared" si="2"/>
        <v>89698415.19</v>
      </c>
      <c r="E16" s="51">
        <f t="shared" si="3"/>
        <v>1400</v>
      </c>
      <c r="F16" s="51">
        <f t="shared" si="3"/>
        <v>2260</v>
      </c>
      <c r="G16" s="51">
        <f t="shared" si="3"/>
        <v>11550</v>
      </c>
      <c r="H16" s="51">
        <f t="shared" si="3"/>
        <v>5200</v>
      </c>
      <c r="I16" s="53">
        <f t="shared" si="4"/>
        <v>5990</v>
      </c>
      <c r="J16" s="53">
        <f t="shared" si="4"/>
        <v>12085.5</v>
      </c>
      <c r="K16" s="53">
        <f t="shared" si="4"/>
        <v>29354.5</v>
      </c>
      <c r="L16" s="53">
        <f t="shared" si="4"/>
        <v>8820</v>
      </c>
      <c r="M16" s="59" t="s">
        <v>39</v>
      </c>
    </row>
    <row r="17" spans="1:13" s="1" customFormat="1" ht="30" customHeight="1">
      <c r="A17" s="52" t="s">
        <v>23</v>
      </c>
      <c r="B17" s="44" t="s">
        <v>22</v>
      </c>
      <c r="C17" s="46">
        <f t="shared" si="2"/>
        <v>93910600</v>
      </c>
      <c r="D17" s="46">
        <f t="shared" si="2"/>
        <v>89698415.19</v>
      </c>
      <c r="E17" s="51">
        <f t="shared" si="3"/>
        <v>1200</v>
      </c>
      <c r="F17" s="51">
        <f t="shared" si="3"/>
        <v>2140</v>
      </c>
      <c r="G17" s="51">
        <f t="shared" si="3"/>
        <v>8200</v>
      </c>
      <c r="H17" s="51">
        <f t="shared" si="3"/>
        <v>4000</v>
      </c>
      <c r="I17" s="53">
        <f t="shared" si="4"/>
        <v>4960</v>
      </c>
      <c r="J17" s="53">
        <f t="shared" si="4"/>
        <v>10057</v>
      </c>
      <c r="K17" s="53">
        <f t="shared" si="4"/>
        <v>20513</v>
      </c>
      <c r="L17" s="53">
        <f t="shared" si="4"/>
        <v>6620</v>
      </c>
      <c r="M17" s="59" t="s">
        <v>39</v>
      </c>
    </row>
    <row r="18" spans="1:13" s="1" customFormat="1" ht="56.25">
      <c r="A18" s="49" t="s">
        <v>25</v>
      </c>
      <c r="B18" s="50" t="s">
        <v>18</v>
      </c>
      <c r="C18" s="51">
        <v>93910600</v>
      </c>
      <c r="D18" s="51">
        <v>89698415.19</v>
      </c>
      <c r="E18" s="51">
        <f t="shared" si="3"/>
        <v>1000</v>
      </c>
      <c r="F18" s="51">
        <f t="shared" si="3"/>
        <v>2020</v>
      </c>
      <c r="G18" s="51">
        <f t="shared" si="3"/>
        <v>4850</v>
      </c>
      <c r="H18" s="51">
        <f t="shared" si="3"/>
        <v>2800</v>
      </c>
      <c r="I18" s="53">
        <f t="shared" si="4"/>
        <v>3930</v>
      </c>
      <c r="J18" s="53">
        <f t="shared" si="4"/>
        <v>8028.5</v>
      </c>
      <c r="K18" s="53">
        <f t="shared" si="4"/>
        <v>11671.5</v>
      </c>
      <c r="L18" s="53">
        <f t="shared" si="4"/>
        <v>4420</v>
      </c>
      <c r="M18" s="60" t="s">
        <v>39</v>
      </c>
    </row>
    <row r="19" spans="1:12" s="1" customFormat="1" ht="12.75">
      <c r="A19" s="29"/>
      <c r="B19" s="29"/>
      <c r="C19" s="30"/>
      <c r="D19" s="30"/>
      <c r="E19" s="31">
        <v>800</v>
      </c>
      <c r="F19" s="31">
        <v>1900</v>
      </c>
      <c r="G19" s="31">
        <v>1500</v>
      </c>
      <c r="H19" s="31">
        <v>1600</v>
      </c>
      <c r="I19" s="32">
        <v>2900</v>
      </c>
      <c r="J19" s="32">
        <f>3490+340+550+620+1000</f>
        <v>6000</v>
      </c>
      <c r="K19" s="32">
        <f>3038+340+2-550</f>
        <v>2830</v>
      </c>
      <c r="L19" s="32">
        <f>3500+340-620-1000</f>
        <v>2220</v>
      </c>
    </row>
    <row r="20" spans="1:12" s="1" customFormat="1" ht="12.75">
      <c r="A20" s="29"/>
      <c r="B20" s="29"/>
      <c r="C20" s="30"/>
      <c r="D20" s="30"/>
      <c r="E20" s="31">
        <f aca="true" t="shared" si="5" ref="E20:H21">E21</f>
        <v>200</v>
      </c>
      <c r="F20" s="31">
        <f t="shared" si="5"/>
        <v>120</v>
      </c>
      <c r="G20" s="31">
        <f t="shared" si="5"/>
        <v>3350</v>
      </c>
      <c r="H20" s="31">
        <f t="shared" si="5"/>
        <v>1200</v>
      </c>
      <c r="I20" s="32">
        <f>I21</f>
        <v>1030</v>
      </c>
      <c r="J20" s="32">
        <f aca="true" t="shared" si="6" ref="J20:L21">J21</f>
        <v>2028.5</v>
      </c>
      <c r="K20" s="32">
        <f t="shared" si="6"/>
        <v>8841.5</v>
      </c>
      <c r="L20" s="32">
        <f t="shared" si="6"/>
        <v>2200</v>
      </c>
    </row>
    <row r="21" spans="1:12" s="1" customFormat="1" ht="12.75">
      <c r="A21" s="29"/>
      <c r="B21" s="29"/>
      <c r="C21" s="30"/>
      <c r="D21" s="30"/>
      <c r="E21" s="31">
        <f t="shared" si="5"/>
        <v>200</v>
      </c>
      <c r="F21" s="31">
        <f t="shared" si="5"/>
        <v>120</v>
      </c>
      <c r="G21" s="31">
        <f t="shared" si="5"/>
        <v>3350</v>
      </c>
      <c r="H21" s="31">
        <f t="shared" si="5"/>
        <v>1200</v>
      </c>
      <c r="I21" s="32">
        <f>I22</f>
        <v>1030</v>
      </c>
      <c r="J21" s="32">
        <f t="shared" si="6"/>
        <v>2028.5</v>
      </c>
      <c r="K21" s="32">
        <f t="shared" si="6"/>
        <v>8841.5</v>
      </c>
      <c r="L21" s="32">
        <f t="shared" si="6"/>
        <v>2200</v>
      </c>
    </row>
    <row r="22" spans="1:12" s="1" customFormat="1" ht="12.75">
      <c r="A22" s="29"/>
      <c r="B22" s="29"/>
      <c r="C22" s="30"/>
      <c r="D22" s="30"/>
      <c r="E22" s="31">
        <v>200</v>
      </c>
      <c r="F22" s="31">
        <v>120</v>
      </c>
      <c r="G22" s="31">
        <v>3350</v>
      </c>
      <c r="H22" s="31">
        <v>1200</v>
      </c>
      <c r="I22" s="32">
        <f>1015+15</f>
        <v>1030</v>
      </c>
      <c r="J22" s="32">
        <f>520+50+85+873.5+500</f>
        <v>2028.5</v>
      </c>
      <c r="K22" s="32">
        <f>9715-873.5</f>
        <v>8841.5</v>
      </c>
      <c r="L22" s="32">
        <f>2700-500</f>
        <v>2200</v>
      </c>
    </row>
    <row r="23" spans="1:16" ht="22.5">
      <c r="A23" s="8" t="s">
        <v>29</v>
      </c>
      <c r="B23" s="34" t="s">
        <v>41</v>
      </c>
      <c r="C23" s="22"/>
      <c r="D23" s="30" t="s">
        <v>30</v>
      </c>
      <c r="E23" s="5"/>
      <c r="F23" s="5"/>
      <c r="G23" s="5"/>
      <c r="H23" s="5"/>
      <c r="I23" s="24"/>
      <c r="J23" s="24"/>
      <c r="K23" s="24"/>
      <c r="L23" s="24"/>
      <c r="M23" s="5"/>
      <c r="N23" s="5"/>
      <c r="O23" s="5"/>
      <c r="P23" s="5"/>
    </row>
    <row r="24" spans="1:8" ht="12.75">
      <c r="A24" s="70"/>
      <c r="B24" s="70"/>
      <c r="C24" s="70"/>
      <c r="D24" s="70"/>
      <c r="E24" s="70"/>
      <c r="F24" s="70"/>
      <c r="G24" s="70"/>
      <c r="H24" s="70"/>
    </row>
    <row r="25" spans="1:8" ht="15" customHeight="1">
      <c r="A25" s="34" t="s">
        <v>31</v>
      </c>
      <c r="B25" s="6"/>
      <c r="C25" s="6"/>
      <c r="D25" s="6"/>
      <c r="E25" s="6"/>
      <c r="F25" s="6"/>
      <c r="G25" s="6"/>
      <c r="H25" s="6"/>
    </row>
    <row r="26" spans="1:8" ht="25.5" customHeight="1">
      <c r="A26" s="71"/>
      <c r="B26" s="71"/>
      <c r="C26" s="71"/>
      <c r="D26" s="71"/>
      <c r="E26" s="71"/>
      <c r="F26" s="71"/>
      <c r="G26" s="71"/>
      <c r="H26" s="71"/>
    </row>
    <row r="27" spans="1:9" ht="24.75" customHeight="1">
      <c r="A27" s="67"/>
      <c r="B27" s="67"/>
      <c r="C27" s="67"/>
      <c r="D27" s="67"/>
      <c r="E27" s="25"/>
      <c r="F27" s="25"/>
      <c r="G27" s="25"/>
      <c r="H27" s="25"/>
      <c r="I27" s="25"/>
    </row>
    <row r="28" spans="1:9" ht="25.5" customHeight="1">
      <c r="A28" s="67"/>
      <c r="B28" s="67"/>
      <c r="C28" s="67"/>
      <c r="D28" s="67"/>
      <c r="E28" s="67"/>
      <c r="F28" s="67"/>
      <c r="G28" s="67"/>
      <c r="H28" s="67"/>
      <c r="I28" s="67"/>
    </row>
    <row r="29" spans="1:9" ht="25.5" customHeight="1">
      <c r="A29" s="68"/>
      <c r="B29" s="68"/>
      <c r="C29" s="68"/>
      <c r="D29" s="26"/>
      <c r="E29" s="26"/>
      <c r="F29" s="26"/>
      <c r="G29" s="26"/>
      <c r="H29" s="26"/>
      <c r="I29" s="26"/>
    </row>
    <row r="30" spans="1:9" ht="25.5" customHeight="1">
      <c r="A30" s="68"/>
      <c r="B30" s="68"/>
      <c r="C30" s="68"/>
      <c r="D30" s="26"/>
      <c r="E30" s="26"/>
      <c r="F30" s="26"/>
      <c r="G30" s="26"/>
      <c r="H30" s="26"/>
      <c r="I30" s="26"/>
    </row>
    <row r="31" spans="1:8" ht="12.75">
      <c r="A31" s="7"/>
      <c r="B31" s="7"/>
      <c r="C31" s="4"/>
      <c r="D31" s="5"/>
      <c r="E31" s="5"/>
      <c r="F31" s="5"/>
      <c r="G31" s="5"/>
      <c r="H31" s="5"/>
    </row>
    <row r="32" spans="1:8" ht="12.75">
      <c r="A32" s="8"/>
      <c r="B32" s="8"/>
      <c r="C32" s="9"/>
      <c r="D32" s="10"/>
      <c r="E32" s="10"/>
      <c r="F32" s="10"/>
      <c r="G32" s="10"/>
      <c r="H32" s="10"/>
    </row>
    <row r="33" spans="1:12" ht="22.5" customHeight="1">
      <c r="A33" s="27"/>
      <c r="B33" s="27"/>
      <c r="C33" s="28"/>
      <c r="D33" s="20"/>
      <c r="E33" s="21"/>
      <c r="F33" s="3"/>
      <c r="G33" s="3"/>
      <c r="H33" s="3"/>
      <c r="I33" s="16"/>
      <c r="J33" s="16" t="s">
        <v>8</v>
      </c>
      <c r="K33" s="16" t="s">
        <v>9</v>
      </c>
      <c r="L33" s="16" t="s">
        <v>7</v>
      </c>
    </row>
    <row r="34" spans="1:12" ht="12.75">
      <c r="A34" s="8"/>
      <c r="B34" s="8"/>
      <c r="C34" s="23"/>
      <c r="D34" s="23"/>
      <c r="E34" s="19"/>
      <c r="F34" s="15"/>
      <c r="G34" s="15"/>
      <c r="H34" s="15"/>
      <c r="I34" s="15"/>
      <c r="J34" s="15" t="e">
        <f>#REF!-#REF!</f>
        <v>#REF!</v>
      </c>
      <c r="K34" s="15" t="e">
        <f>#REF!-#REF!</f>
        <v>#REF!</v>
      </c>
      <c r="L34" s="15" t="e">
        <f>#REF!-#REF!</f>
        <v>#REF!</v>
      </c>
    </row>
    <row r="35" spans="4:8" ht="12.75">
      <c r="D35" s="11"/>
      <c r="E35" s="11"/>
      <c r="F35" s="11"/>
      <c r="G35" s="11"/>
      <c r="H35" s="11"/>
    </row>
    <row r="36" spans="4:8" ht="12.75">
      <c r="D36" s="11"/>
      <c r="E36" s="11"/>
      <c r="F36" s="11"/>
      <c r="G36" s="11"/>
      <c r="H36" s="11"/>
    </row>
    <row r="37" ht="12.75">
      <c r="E37" s="11"/>
    </row>
    <row r="39" spans="6:8" ht="12.75">
      <c r="F39" s="11"/>
      <c r="G39" s="11"/>
      <c r="H39" s="11"/>
    </row>
  </sheetData>
  <mergeCells count="10">
    <mergeCell ref="A29:C29"/>
    <mergeCell ref="A30:C30"/>
    <mergeCell ref="A6:H6"/>
    <mergeCell ref="A24:H24"/>
    <mergeCell ref="A26:H26"/>
    <mergeCell ref="A27:D27"/>
    <mergeCell ref="A5:C5"/>
    <mergeCell ref="A3:CQ3"/>
    <mergeCell ref="A4:M4"/>
    <mergeCell ref="A28:I28"/>
  </mergeCells>
  <printOptions/>
  <pageMargins left="0.03937007874015748" right="0" top="0.5905511811023623" bottom="0.984251968503937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BOSS</cp:lastModifiedBy>
  <cp:lastPrinted>2013-01-29T11:17:37Z</cp:lastPrinted>
  <dcterms:created xsi:type="dcterms:W3CDTF">2001-12-26T13:25:46Z</dcterms:created>
  <dcterms:modified xsi:type="dcterms:W3CDTF">2014-02-15T08:33:40Z</dcterms:modified>
  <cp:category/>
  <cp:version/>
  <cp:contentType/>
  <cp:contentStatus/>
</cp:coreProperties>
</file>