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12120" windowHeight="4500" activeTab="1"/>
  </bookViews>
  <sheets>
    <sheet name="Дох." sheetId="1" r:id="rId1"/>
    <sheet name="Вед." sheetId="2" r:id="rId2"/>
  </sheets>
  <externalReferences>
    <externalReference r:id="rId5"/>
  </externalReferences>
  <definedNames>
    <definedName name="_xlnm.Print_Titles" localSheetId="1">'Вед.'!$8:$8</definedName>
    <definedName name="_xlnm.Print_Titles" localSheetId="0">'Дох.'!$8:$8</definedName>
  </definedNames>
  <calcPr fullCalcOnLoad="1"/>
</workbook>
</file>

<file path=xl/sharedStrings.xml><?xml version="1.0" encoding="utf-8"?>
<sst xmlns="http://schemas.openxmlformats.org/spreadsheetml/2006/main" count="145" uniqueCount="107">
  <si>
    <t>1-й квартал,  тыс.руб.</t>
  </si>
  <si>
    <t>1-й квартал тыс.руб.</t>
  </si>
  <si>
    <t>3-й квартал тыс.руб.</t>
  </si>
  <si>
    <t>4-й квартал тыс.руб.</t>
  </si>
  <si>
    <t>Код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</si>
  <si>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</si>
  <si>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</si>
  <si>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</si>
  <si>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</si>
  <si>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</si>
  <si>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</si>
  <si>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</si>
  <si>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</si>
  <si>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</si>
  <si>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</si>
  <si>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</si>
  <si>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</si>
  <si>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</si>
  <si>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</si>
  <si>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</si>
  <si>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</si>
  <si>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</si>
  <si>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</si>
  <si>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Аппарат представительного органа муниципального образования</t>
  </si>
  <si>
    <t>002 04 00</t>
  </si>
  <si>
    <t>Другие общегосударственные вопросы</t>
  </si>
  <si>
    <t>0113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</si>
  <si>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</si>
  <si>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</si>
  <si>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ИТОГО РАСХОДОВ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</si>
  <si>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</si>
  <si>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Наименование источников доходов</t>
  </si>
  <si>
    <t>2-й квартал,  тыс.руб.</t>
  </si>
  <si>
    <t>3-й квартал,  тыс.руб.</t>
  </si>
  <si>
    <t>4-й квартал,  тыс.руб.</t>
  </si>
  <si>
    <t>2-й квартал тыс.руб.</t>
  </si>
  <si>
    <t>000 1 00 00000 00 0000 000</t>
  </si>
  <si>
    <t>НАЛОГОВЫЕ И НЕНАЛОГОВЫЕ ДОХОДЫ</t>
  </si>
  <si>
    <t>000 1 05 00000 00 0000 000</t>
  </si>
  <si>
    <t>НАЛОГИ 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</si>
  <si>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</si>
  <si>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</si>
  <si>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</si>
  <si>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</si>
  <si>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</si>
  <si>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</si>
  <si>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</si>
  <si>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</si>
  <si>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</si>
  <si>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</si>
  <si>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</si>
  <si>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</si>
  <si>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</si>
  <si>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</si>
  <si>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ИТОГО     ДОХОДОВ</t>
  </si>
  <si>
    <t>2-й квартал тыс.руб</t>
  </si>
  <si>
    <t>3-й квартал тыс.руб</t>
  </si>
  <si>
    <t>Приложение 1</t>
  </si>
  <si>
    <t>Приложение 2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</si>
  <si>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</si>
  <si>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1.1.1.</t>
  </si>
  <si>
    <t>020 01 01</t>
  </si>
  <si>
    <t>ИЗБИРАТЕЛЬНАЯ КОМИССИЯ ВНУТРИГОРОДСКОГО МУНИЦИПАЛЬНОГО ОБРАЗОВАНИЯ САНКТ-ПЕТЕРБУРГА МУНИЦИПАЛЬНЫЙ ОКРУГ ОСТРОВ ДЕКАБРИСТОВ</t>
  </si>
  <si>
    <t>II</t>
  </si>
  <si>
    <t>I</t>
  </si>
  <si>
    <t>Проведение выборов в представительные органы муниципального образования</t>
  </si>
  <si>
    <t>934</t>
  </si>
  <si>
    <t>0107</t>
  </si>
  <si>
    <t>Обеспечение проведения выборов и референдумов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</si>
  <si>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</si>
  <si>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</si>
  <si>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</si>
  <si>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</si>
  <si>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</si>
  <si>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</si>
  <si>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Код вида расходов (группа)</t>
  </si>
  <si>
    <t>Сумма  изменения (+, -)  тыс.руб.</t>
  </si>
  <si>
    <t>+1052,3</t>
  </si>
  <si>
    <t>ИЗМЕНЕНИЯ, ВНОСИМЫЕ В ПРИЛОЖЕНИЕ 2 К РЕШЕНИЮ МС МО ОСТРОВ ДЕКАБРИСТОВ ОТ 05.12.2013Г. № 34/2013 "ОБ УТВЕРЖДЕНИИ МЕСТНОГО БЮДЖЕТА ВНУТРИГОРОДСКОГО МУНИЦИПАЛЬНОГО ОБРАЗОВАНИЯ САНКТ-ПЕТЕРБУРГА МУНИЦИПАЛЬНЫЙ ОКРУГ ОСТРОВ ДЕКАБРИСТОВ НА 2014 ГОД" ВЕДОМСТВЕННАЯ СТРУКТУРА РАСХОДОВ МЕСТНОГО БЮДЖЕТА ВНУТРИГОРОДСКОГО МУНИЦИПАЛЬНОГО ОБРАЗОВАНИЯ САНКТ-ПЕТЕРБУРГА МУНИЦИПАЛЬНЫЙ ОКРУГ ОСТРОВ ДЕКАБРИСТОВ НА 2014 ГОД."</t>
  </si>
  <si>
    <t>Сумма   изменения           (+, -)      тыс. руб.</t>
  </si>
  <si>
    <t>ИЗМЕНЕНИЯ, ВНОСИМЫЕ В ПРИЛОЖЕНИЕ 1 К РЕШЕНИЮ МС МО ОСТРОВ ДЕКАБРИСТОВ ОТ 05.12.2013Г. №34/2013  "ОБ УТВЕРЖДЕНИИ МЕСТНОГО БЮДЖЕТА ВНУТРИГОРОДСКОГО МУНИЦИПАЛЬНОГО  ОБРАЗОВАНИЯ САНКТ-ПЕТЕРБУРГА МУНИЦИПАЛЬНЫЙ ОКРУГ ОСТРОВ ДЕКАБРИСТОВ НА 2014 ГОД" ДОХОДЫ МЕСТНОГО БЮДЖЕТА ВНУТРИГОРОДСКОГО МУНИЦИПАЛЬНОГО ОБРАЗОВАНИЯ САНКТ-ПЕТЕРБУРГА МУНИЦИПАЛЬНЫЙ ОКРУГ  ОСТРОВ ДЕКАБРИСТОВ НА 2014 ГОД"</t>
  </si>
  <si>
    <t>+347,4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</si>
  <si>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</si>
  <si>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</si>
  <si>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</si>
  <si>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002 06 01</t>
  </si>
  <si>
    <t>+4,9</t>
  </si>
  <si>
    <t>+212,3</t>
  </si>
  <si>
    <t>1.3.</t>
  </si>
  <si>
    <t>1.3.1.</t>
  </si>
  <si>
    <t>2.</t>
  </si>
  <si>
    <t>2.1.</t>
  </si>
  <si>
    <t>ЖИЛИЩНО-КОММУНАЛЬНОЕ ХОЗЯЙСТВО</t>
  </si>
  <si>
    <t>0500</t>
  </si>
  <si>
    <t>Благоустройство</t>
  </si>
  <si>
    <t>0503</t>
  </si>
  <si>
    <t>Озеленение территории муниципального образования</t>
  </si>
  <si>
    <t>600 03 00</t>
  </si>
  <si>
    <t>2.1.1.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</si>
  <si>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</si>
  <si>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</si>
  <si>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+500,0</t>
  </si>
  <si>
    <t>+712,3</t>
  </si>
  <si>
    <t>+1764,6</t>
  </si>
  <si>
    <t>+805,2</t>
  </si>
  <si>
    <t>+959,4</t>
  </si>
  <si>
    <t>к  Решению МС МО Остров Декабристов от 14.04.2014г. № _______/2014  "О внесении изменений в Решение МС МО Остров Декабристов от 05 декабря 2013 г. №34/2013  "Об утверждении  местного бюджета внутригородского муниципального образования Санкт-Петербурга муниципальный округ Остров Декабристов на 2014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</si>
</sst>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7"/>
      <color indexed="8"/>
      <name val="Arial"/>
      <family val="2"/>
    </font>
    <font>
      <sz val="7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3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" fontId="15" fillId="0" borderId="10" xfId="0" applyNumberFormat="1" applyFont="1" applyBorder="1" applyAlignment="1">
      <alignment/>
    </xf>
    <xf numFmtId="16" fontId="13" fillId="0" borderId="1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7" fillId="0" borderId="10" xfId="0" applyFont="1" applyBorder="1" applyAlignment="1">
      <alignment horizontal="center" wrapText="1"/>
    </xf>
    <xf numFmtId="16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12" fillId="0" borderId="12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49" fontId="37" fillId="0" borderId="1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&#1041;&#1070;&#1044;&#1046;&#1045;&#1058;&#1040;-2010\&#1044;&#1083;&#1103;%20&#1087;&#1077;&#1088;&#1074;&#1086;&#1075;&#1086;%20&#1095;&#1090;&#1077;&#1085;&#1080;&#1103;-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"/>
    </sheetNames>
    <sheetDataSet>
      <sheetData sheetId="0">
        <row r="61">
          <cell r="J61">
            <v>14080.1</v>
          </cell>
          <cell r="K61">
            <v>15719.8</v>
          </cell>
          <cell r="L61">
            <v>7916</v>
          </cell>
        </row>
      </sheetData>
      <sheetData sheetId="1">
        <row r="104">
          <cell r="M104" t="e">
            <v>#REF!</v>
          </cell>
          <cell r="N104" t="e">
            <v>#REF!</v>
          </cell>
          <cell r="O10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7.125" style="1" customWidth="1"/>
    <col min="2" max="2" width="74.625" style="1" customWidth="1"/>
    <col min="3" max="3" width="16.625" style="1" customWidth="1"/>
    <col min="4" max="4" width="13.00390625" style="1" customWidth="1"/>
    <col min="5" max="6" width="6.625" style="1" hidden="1" customWidth="1"/>
    <col min="7" max="7" width="7.875" style="1" hidden="1" customWidth="1"/>
    <col min="8" max="8" width="8.125" style="1" hidden="1" customWidth="1"/>
    <col min="9" max="9" width="8.375" style="85" hidden="1" customWidth="1"/>
    <col min="10" max="10" width="5.125" style="85" hidden="1" customWidth="1"/>
    <col min="11" max="12" width="9.125" style="85" hidden="1" customWidth="1"/>
    <col min="13" max="16384" width="9.125" style="85" customWidth="1"/>
  </cols>
  <sheetData>
    <row r="1" spans="1:12" s="6" customFormat="1" ht="9.75" customHeight="1">
      <c r="A1" s="12"/>
      <c r="B1" s="99"/>
      <c r="C1" s="99" t="s">
        <v>57</v>
      </c>
      <c r="D1" s="99"/>
      <c r="E1" s="99"/>
      <c r="F1" s="99"/>
      <c r="G1" s="99"/>
      <c r="H1" s="99"/>
      <c r="I1" s="99"/>
      <c r="J1" s="99"/>
      <c r="K1" s="99"/>
      <c r="L1" s="99"/>
    </row>
    <row r="2" spans="1:8" s="6" customFormat="1" ht="7.5" customHeight="1">
      <c r="A2" s="56"/>
      <c r="B2" s="57"/>
      <c r="C2" s="58"/>
      <c r="D2" s="56"/>
      <c r="E2" s="56"/>
      <c r="F2" s="56"/>
      <c r="G2" s="56"/>
      <c r="H2" s="56"/>
    </row>
    <row r="3" spans="1:16" s="6" customFormat="1" ht="32.25" customHeight="1">
      <c r="A3" s="132" t="s">
        <v>106</v>
      </c>
      <c r="B3" s="132"/>
      <c r="C3" s="133"/>
      <c r="D3" s="133"/>
      <c r="E3" s="133"/>
      <c r="F3" s="133"/>
      <c r="G3" s="7"/>
      <c r="H3" s="7"/>
      <c r="I3" s="8"/>
      <c r="J3" s="8"/>
      <c r="K3" s="8"/>
      <c r="L3" s="8"/>
      <c r="M3" s="8"/>
      <c r="N3" s="8"/>
      <c r="O3" s="8"/>
      <c r="P3" s="8"/>
    </row>
    <row r="4" spans="1:8" s="6" customFormat="1" ht="11.25">
      <c r="A4" s="56"/>
      <c r="B4" s="57"/>
      <c r="C4" s="58"/>
      <c r="D4" s="56"/>
      <c r="E4" s="56"/>
      <c r="F4" s="56"/>
      <c r="G4" s="56"/>
      <c r="H4" s="56"/>
    </row>
    <row r="5" spans="1:8" s="6" customFormat="1" ht="15.75">
      <c r="A5" s="59"/>
      <c r="B5" s="57"/>
      <c r="C5" s="58"/>
      <c r="D5" s="56"/>
      <c r="E5" s="56"/>
      <c r="F5" s="56"/>
      <c r="G5" s="56"/>
      <c r="H5" s="56"/>
    </row>
    <row r="6" spans="1:11" s="6" customFormat="1" ht="48.75" customHeight="1">
      <c r="A6" s="134" t="s">
        <v>80</v>
      </c>
      <c r="B6" s="135"/>
      <c r="C6" s="135"/>
      <c r="D6" s="117"/>
      <c r="E6" s="117"/>
      <c r="F6" s="117"/>
      <c r="G6" s="117"/>
      <c r="H6" s="117"/>
      <c r="I6" s="117"/>
      <c r="J6" s="117"/>
      <c r="K6" s="117"/>
    </row>
    <row r="7" spans="1:8" s="6" customFormat="1" ht="11.25">
      <c r="A7" s="56"/>
      <c r="B7" s="57"/>
      <c r="C7" s="58"/>
      <c r="D7" s="56"/>
      <c r="E7" s="56"/>
      <c r="F7" s="56"/>
      <c r="G7" s="56"/>
      <c r="H7" s="56"/>
    </row>
    <row r="8" spans="1:12" s="6" customFormat="1" ht="54.75" customHeight="1">
      <c r="A8" s="60" t="s">
        <v>4</v>
      </c>
      <c r="B8" s="5" t="s">
        <v>31</v>
      </c>
      <c r="C8" s="5" t="s">
        <v>79</v>
      </c>
      <c r="D8" s="61"/>
      <c r="E8" s="62" t="s">
        <v>0</v>
      </c>
      <c r="F8" s="63" t="s">
        <v>32</v>
      </c>
      <c r="G8" s="64" t="s">
        <v>33</v>
      </c>
      <c r="H8" s="63" t="s">
        <v>34</v>
      </c>
      <c r="I8" s="65" t="s">
        <v>1</v>
      </c>
      <c r="J8" s="65" t="s">
        <v>35</v>
      </c>
      <c r="K8" s="65" t="s">
        <v>2</v>
      </c>
      <c r="L8" s="65" t="s">
        <v>3</v>
      </c>
    </row>
    <row r="9" spans="1:12" s="6" customFormat="1" ht="15" customHeight="1">
      <c r="A9" s="66" t="s">
        <v>36</v>
      </c>
      <c r="B9" s="67" t="s">
        <v>37</v>
      </c>
      <c r="C9" s="125" t="s">
        <v>103</v>
      </c>
      <c r="D9" s="68"/>
      <c r="E9" s="69"/>
      <c r="F9" s="70"/>
      <c r="G9" s="70"/>
      <c r="H9" s="70"/>
      <c r="I9" s="71" t="e">
        <f>SUM(I10,#REF!,#REF!,#REF!,I14)</f>
        <v>#REF!</v>
      </c>
      <c r="J9" s="71" t="e">
        <f>SUM(J10,#REF!,#REF!,#REF!,J14)</f>
        <v>#REF!</v>
      </c>
      <c r="K9" s="71" t="e">
        <f>SUM(K10,#REF!,#REF!,#REF!,K14)</f>
        <v>#REF!</v>
      </c>
      <c r="L9" s="71" t="e">
        <f>SUM(L10,#REF!,#REF!,#REF!,L14)</f>
        <v>#REF!</v>
      </c>
    </row>
    <row r="10" spans="1:15" s="6" customFormat="1" ht="15.75" customHeight="1">
      <c r="A10" s="66" t="s">
        <v>38</v>
      </c>
      <c r="B10" s="72" t="s">
        <v>39</v>
      </c>
      <c r="C10" s="121" t="str">
        <f>C11</f>
        <v>+959,4</v>
      </c>
      <c r="D10" s="73"/>
      <c r="E10" s="74" t="e">
        <f>SUM(E11,#REF!)</f>
        <v>#REF!</v>
      </c>
      <c r="F10" s="75" t="e">
        <f>SUM(F11,#REF!)</f>
        <v>#REF!</v>
      </c>
      <c r="G10" s="75" t="e">
        <f>SUM(G11,#REF!)</f>
        <v>#REF!</v>
      </c>
      <c r="H10" s="75" t="e">
        <f>SUM(H11,#REF!)</f>
        <v>#REF!</v>
      </c>
      <c r="I10" s="76" t="e">
        <f>I11+#REF!</f>
        <v>#REF!</v>
      </c>
      <c r="J10" s="76" t="e">
        <f>J11+#REF!</f>
        <v>#REF!</v>
      </c>
      <c r="K10" s="76" t="e">
        <f>K11+#REF!</f>
        <v>#REF!</v>
      </c>
      <c r="L10" s="76" t="e">
        <f>L11+#REF!</f>
        <v>#REF!</v>
      </c>
      <c r="O10" s="98"/>
    </row>
    <row r="11" spans="1:12" s="6" customFormat="1" ht="18.75" customHeight="1">
      <c r="A11" s="66" t="s">
        <v>40</v>
      </c>
      <c r="B11" s="77" t="s">
        <v>41</v>
      </c>
      <c r="C11" s="78" t="str">
        <f>C12</f>
        <v>+959,4</v>
      </c>
      <c r="D11" s="73"/>
      <c r="E11" s="74" t="e">
        <f>E12+#REF!</f>
        <v>#REF!</v>
      </c>
      <c r="F11" s="75" t="e">
        <f>F12+#REF!</f>
        <v>#REF!</v>
      </c>
      <c r="G11" s="75" t="e">
        <f>G12+#REF!</f>
        <v>#REF!</v>
      </c>
      <c r="H11" s="75" t="e">
        <f>H12+#REF!</f>
        <v>#REF!</v>
      </c>
      <c r="I11" s="76" t="e">
        <f>I12+#REF!</f>
        <v>#REF!</v>
      </c>
      <c r="J11" s="76" t="e">
        <f>J12+#REF!</f>
        <v>#REF!</v>
      </c>
      <c r="K11" s="76" t="e">
        <f>K12+#REF!</f>
        <v>#REF!</v>
      </c>
      <c r="L11" s="76" t="e">
        <f>L12+#REF!</f>
        <v>#REF!</v>
      </c>
    </row>
    <row r="12" spans="1:12" s="6" customFormat="1" ht="13.5" customHeight="1">
      <c r="A12" s="79" t="s">
        <v>42</v>
      </c>
      <c r="B12" s="80" t="s">
        <v>43</v>
      </c>
      <c r="C12" s="124" t="str">
        <f>C13</f>
        <v>+959,4</v>
      </c>
      <c r="D12" s="73"/>
      <c r="E12" s="74">
        <v>400</v>
      </c>
      <c r="F12" s="75">
        <v>2850</v>
      </c>
      <c r="G12" s="81">
        <v>2600</v>
      </c>
      <c r="H12" s="75">
        <v>2100</v>
      </c>
      <c r="I12" s="76">
        <f>1100+100</f>
        <v>1200</v>
      </c>
      <c r="J12" s="76">
        <f>1240+300+60+400+500</f>
        <v>2500</v>
      </c>
      <c r="K12" s="76">
        <f>1218.5+281.5-200</f>
        <v>1300</v>
      </c>
      <c r="L12" s="76">
        <f>1500+100-200-500</f>
        <v>900</v>
      </c>
    </row>
    <row r="13" spans="1:12" s="6" customFormat="1" ht="14.25" customHeight="1">
      <c r="A13" s="126" t="s">
        <v>44</v>
      </c>
      <c r="B13" s="80" t="s">
        <v>43</v>
      </c>
      <c r="C13" s="127" t="s">
        <v>105</v>
      </c>
      <c r="D13" s="73"/>
      <c r="E13" s="74"/>
      <c r="F13" s="75"/>
      <c r="G13" s="81"/>
      <c r="H13" s="75"/>
      <c r="I13" s="76"/>
      <c r="J13" s="76"/>
      <c r="K13" s="76"/>
      <c r="L13" s="76"/>
    </row>
    <row r="14" spans="1:12" s="6" customFormat="1" ht="13.5" customHeight="1">
      <c r="A14" s="66" t="s">
        <v>45</v>
      </c>
      <c r="B14" s="72" t="s">
        <v>46</v>
      </c>
      <c r="C14" s="121" t="str">
        <f>C15</f>
        <v>+805,2</v>
      </c>
      <c r="D14" s="73"/>
      <c r="E14" s="74"/>
      <c r="F14" s="75"/>
      <c r="G14" s="81"/>
      <c r="H14" s="75"/>
      <c r="I14" s="76">
        <f>I15</f>
        <v>0</v>
      </c>
      <c r="J14" s="76">
        <f aca="true" t="shared" si="0" ref="J14:L15">J15</f>
        <v>0</v>
      </c>
      <c r="K14" s="76">
        <f t="shared" si="0"/>
        <v>0</v>
      </c>
      <c r="L14" s="76">
        <f t="shared" si="0"/>
        <v>0</v>
      </c>
    </row>
    <row r="15" spans="1:12" s="6" customFormat="1" ht="13.5" customHeight="1">
      <c r="A15" s="79" t="s">
        <v>47</v>
      </c>
      <c r="B15" s="72" t="s">
        <v>48</v>
      </c>
      <c r="C15" s="122" t="str">
        <f>C16</f>
        <v>+805,2</v>
      </c>
      <c r="D15" s="73"/>
      <c r="E15" s="74"/>
      <c r="F15" s="75"/>
      <c r="G15" s="81"/>
      <c r="H15" s="75"/>
      <c r="I15" s="76">
        <f>I16</f>
        <v>0</v>
      </c>
      <c r="J15" s="76">
        <f t="shared" si="0"/>
        <v>0</v>
      </c>
      <c r="K15" s="76">
        <f t="shared" si="0"/>
        <v>0</v>
      </c>
      <c r="L15" s="76">
        <f t="shared" si="0"/>
        <v>0</v>
      </c>
    </row>
    <row r="16" spans="1:12" s="6" customFormat="1" ht="13.5" customHeight="1">
      <c r="A16" s="79" t="s">
        <v>49</v>
      </c>
      <c r="B16" s="72" t="s">
        <v>50</v>
      </c>
      <c r="C16" s="122" t="str">
        <f>C17</f>
        <v>+805,2</v>
      </c>
      <c r="D16" s="73"/>
      <c r="E16" s="74"/>
      <c r="F16" s="75"/>
      <c r="G16" s="81"/>
      <c r="H16" s="75"/>
      <c r="I16" s="76">
        <f>I18</f>
        <v>0</v>
      </c>
      <c r="J16" s="76">
        <f>J18</f>
        <v>0</v>
      </c>
      <c r="K16" s="76">
        <f>K18</f>
        <v>0</v>
      </c>
      <c r="L16" s="76">
        <f>L18</f>
        <v>0</v>
      </c>
    </row>
    <row r="17" spans="1:12" s="6" customFormat="1" ht="23.25" customHeight="1">
      <c r="A17" s="79" t="s">
        <v>51</v>
      </c>
      <c r="B17" s="72" t="s">
        <v>59</v>
      </c>
      <c r="C17" s="122" t="str">
        <f>C18</f>
        <v>+805,2</v>
      </c>
      <c r="D17" s="73"/>
      <c r="E17" s="74"/>
      <c r="F17" s="75"/>
      <c r="G17" s="81"/>
      <c r="H17" s="75"/>
      <c r="I17" s="76"/>
      <c r="J17" s="76"/>
      <c r="K17" s="76"/>
      <c r="L17" s="76"/>
    </row>
    <row r="18" spans="1:12" s="6" customFormat="1" ht="45">
      <c r="A18" s="82" t="s">
        <v>52</v>
      </c>
      <c r="B18" s="72" t="s">
        <v>53</v>
      </c>
      <c r="C18" s="123" t="s">
        <v>104</v>
      </c>
      <c r="D18" s="73"/>
      <c r="E18" s="74"/>
      <c r="F18" s="75"/>
      <c r="G18" s="81"/>
      <c r="H18" s="75"/>
      <c r="I18" s="76">
        <v>0</v>
      </c>
      <c r="J18" s="76">
        <v>0</v>
      </c>
      <c r="K18" s="76">
        <v>0</v>
      </c>
      <c r="L18" s="76">
        <v>0</v>
      </c>
    </row>
    <row r="19" spans="1:17" ht="16.5" customHeight="1">
      <c r="A19" s="4"/>
      <c r="B19" s="2" t="s">
        <v>54</v>
      </c>
      <c r="C19" s="125" t="str">
        <f>C9</f>
        <v>+1764,6</v>
      </c>
      <c r="D19" s="68"/>
      <c r="E19" s="83" t="e">
        <f>SUM(E10,#REF!,#REF!,#REF!)</f>
        <v>#REF!</v>
      </c>
      <c r="F19" s="3" t="e">
        <f>SUM(F10,#REF!,#REF!,#REF!)</f>
        <v>#REF!</v>
      </c>
      <c r="G19" s="3" t="e">
        <f>SUM(G10,#REF!,#REF!,#REF!)</f>
        <v>#REF!</v>
      </c>
      <c r="H19" s="3" t="e">
        <f>SUM(H10,#REF!,#REF!,#REF!)</f>
        <v>#REF!</v>
      </c>
      <c r="I19" s="71" t="e">
        <f>#REF!+I9</f>
        <v>#REF!</v>
      </c>
      <c r="J19" s="71" t="e">
        <f>#REF!+J9</f>
        <v>#REF!</v>
      </c>
      <c r="K19" s="71" t="e">
        <f>#REF!+K9</f>
        <v>#REF!</v>
      </c>
      <c r="L19" s="71" t="e">
        <f>#REF!+L9</f>
        <v>#REF!</v>
      </c>
      <c r="M19" s="84"/>
      <c r="N19" s="84"/>
      <c r="O19" s="84"/>
      <c r="P19" s="84"/>
      <c r="Q19" s="84"/>
    </row>
    <row r="20" spans="1:17" ht="11.25">
      <c r="A20" s="86"/>
      <c r="B20" s="87"/>
      <c r="C20" s="68"/>
      <c r="D20" s="68"/>
      <c r="E20" s="84"/>
      <c r="F20" s="84"/>
      <c r="G20" s="84"/>
      <c r="H20" s="84"/>
      <c r="I20" s="88"/>
      <c r="J20" s="88"/>
      <c r="K20" s="88"/>
      <c r="L20" s="88"/>
      <c r="M20" s="84"/>
      <c r="N20" s="84"/>
      <c r="O20" s="84"/>
      <c r="P20" s="84"/>
      <c r="Q20" s="84"/>
    </row>
    <row r="21" spans="1:17" ht="11.25">
      <c r="A21" s="86"/>
      <c r="B21" s="87"/>
      <c r="C21" s="68"/>
      <c r="D21" s="68"/>
      <c r="E21" s="84"/>
      <c r="F21" s="84"/>
      <c r="G21" s="84"/>
      <c r="H21" s="84"/>
      <c r="I21" s="88"/>
      <c r="J21" s="88"/>
      <c r="K21" s="88"/>
      <c r="L21" s="88"/>
      <c r="M21" s="84"/>
      <c r="N21" s="84"/>
      <c r="O21" s="84"/>
      <c r="P21" s="84"/>
      <c r="Q21" s="84"/>
    </row>
    <row r="22" spans="1:17" ht="11.25">
      <c r="A22" s="86"/>
      <c r="B22" s="87"/>
      <c r="C22" s="68"/>
      <c r="D22" s="68"/>
      <c r="E22" s="84"/>
      <c r="F22" s="84"/>
      <c r="G22" s="84"/>
      <c r="H22" s="84"/>
      <c r="I22" s="88"/>
      <c r="J22" s="88"/>
      <c r="K22" s="88"/>
      <c r="L22" s="88"/>
      <c r="M22" s="84"/>
      <c r="N22" s="84"/>
      <c r="O22" s="84"/>
      <c r="P22" s="84"/>
      <c r="Q22" s="84"/>
    </row>
    <row r="23" spans="1:17" ht="11.25">
      <c r="A23" s="86"/>
      <c r="B23" s="87"/>
      <c r="C23" s="68"/>
      <c r="D23" s="68"/>
      <c r="E23" s="84"/>
      <c r="F23" s="84"/>
      <c r="G23" s="84"/>
      <c r="H23" s="84"/>
      <c r="I23" s="88"/>
      <c r="J23" s="88"/>
      <c r="K23" s="88"/>
      <c r="L23" s="88"/>
      <c r="M23" s="84"/>
      <c r="N23" s="84"/>
      <c r="O23" s="84"/>
      <c r="P23" s="84"/>
      <c r="Q23" s="84"/>
    </row>
    <row r="24" spans="1:17" ht="11.25">
      <c r="A24" s="86"/>
      <c r="B24" s="87"/>
      <c r="C24" s="68"/>
      <c r="D24" s="68"/>
      <c r="E24" s="84"/>
      <c r="F24" s="84"/>
      <c r="G24" s="84"/>
      <c r="H24" s="84"/>
      <c r="I24" s="88"/>
      <c r="J24" s="88"/>
      <c r="K24" s="88"/>
      <c r="L24" s="88"/>
      <c r="M24" s="84"/>
      <c r="N24" s="84"/>
      <c r="O24" s="84"/>
      <c r="P24" s="84"/>
      <c r="Q24" s="84"/>
    </row>
    <row r="25" spans="1:17" ht="11.25">
      <c r="A25" s="86"/>
      <c r="B25" s="87"/>
      <c r="C25" s="68"/>
      <c r="D25" s="68"/>
      <c r="E25" s="84"/>
      <c r="F25" s="84"/>
      <c r="G25" s="84"/>
      <c r="H25" s="84"/>
      <c r="I25" s="88"/>
      <c r="J25" s="88"/>
      <c r="K25" s="88"/>
      <c r="L25" s="88"/>
      <c r="M25" s="84"/>
      <c r="N25" s="84"/>
      <c r="O25" s="84"/>
      <c r="P25" s="84"/>
      <c r="Q25" s="84"/>
    </row>
    <row r="26" spans="1:17" ht="11.25">
      <c r="A26" s="86"/>
      <c r="B26" s="87"/>
      <c r="C26" s="68"/>
      <c r="D26" s="68"/>
      <c r="E26" s="84"/>
      <c r="F26" s="84"/>
      <c r="G26" s="84"/>
      <c r="H26" s="84"/>
      <c r="I26" s="88"/>
      <c r="J26" s="88"/>
      <c r="K26" s="88"/>
      <c r="L26" s="88"/>
      <c r="M26" s="84"/>
      <c r="N26" s="84"/>
      <c r="O26" s="84"/>
      <c r="P26" s="84"/>
      <c r="Q26" s="84"/>
    </row>
    <row r="27" spans="1:17" ht="11.25">
      <c r="A27" s="86"/>
      <c r="B27" s="87"/>
      <c r="C27" s="68"/>
      <c r="D27" s="68"/>
      <c r="E27" s="84"/>
      <c r="F27" s="84"/>
      <c r="G27" s="84"/>
      <c r="H27" s="84"/>
      <c r="I27" s="88"/>
      <c r="J27" s="88"/>
      <c r="K27" s="88"/>
      <c r="L27" s="88"/>
      <c r="M27" s="84"/>
      <c r="N27" s="84"/>
      <c r="O27" s="84"/>
      <c r="P27" s="84"/>
      <c r="Q27" s="84"/>
    </row>
    <row r="28" spans="1:17" ht="11.25">
      <c r="A28" s="86"/>
      <c r="B28" s="87"/>
      <c r="C28" s="68"/>
      <c r="D28" s="68"/>
      <c r="E28" s="84"/>
      <c r="F28" s="84"/>
      <c r="G28" s="84"/>
      <c r="H28" s="84"/>
      <c r="I28" s="88"/>
      <c r="J28" s="88"/>
      <c r="K28" s="88"/>
      <c r="L28" s="88"/>
      <c r="M28" s="84"/>
      <c r="N28" s="84"/>
      <c r="O28" s="84"/>
      <c r="P28" s="84"/>
      <c r="Q28" s="84"/>
    </row>
    <row r="29" spans="1:17" ht="11.25">
      <c r="A29" s="86"/>
      <c r="B29" s="87"/>
      <c r="C29" s="68"/>
      <c r="D29" s="68"/>
      <c r="E29" s="84"/>
      <c r="F29" s="84"/>
      <c r="G29" s="84"/>
      <c r="H29" s="84"/>
      <c r="I29" s="88"/>
      <c r="J29" s="88"/>
      <c r="K29" s="88"/>
      <c r="L29" s="88"/>
      <c r="M29" s="84"/>
      <c r="N29" s="84"/>
      <c r="O29" s="84"/>
      <c r="P29" s="84"/>
      <c r="Q29" s="84"/>
    </row>
    <row r="30" spans="1:17" ht="11.25">
      <c r="A30" s="86"/>
      <c r="B30" s="87"/>
      <c r="C30" s="68"/>
      <c r="D30" s="68"/>
      <c r="E30" s="84"/>
      <c r="F30" s="84"/>
      <c r="G30" s="84"/>
      <c r="H30" s="84"/>
      <c r="I30" s="88"/>
      <c r="J30" s="88"/>
      <c r="K30" s="88"/>
      <c r="L30" s="88"/>
      <c r="M30" s="84"/>
      <c r="N30" s="84"/>
      <c r="O30" s="84"/>
      <c r="P30" s="84"/>
      <c r="Q30" s="84"/>
    </row>
    <row r="31" spans="1:17" ht="11.25">
      <c r="A31" s="86"/>
      <c r="B31" s="87"/>
      <c r="C31" s="68"/>
      <c r="D31" s="68"/>
      <c r="E31" s="84"/>
      <c r="F31" s="84"/>
      <c r="G31" s="84"/>
      <c r="H31" s="84"/>
      <c r="I31" s="88"/>
      <c r="J31" s="88"/>
      <c r="K31" s="88"/>
      <c r="L31" s="88"/>
      <c r="M31" s="84"/>
      <c r="N31" s="84"/>
      <c r="O31" s="84"/>
      <c r="P31" s="84"/>
      <c r="Q31" s="84"/>
    </row>
    <row r="32" spans="1:17" ht="11.25">
      <c r="A32" s="86"/>
      <c r="B32" s="87"/>
      <c r="C32" s="68"/>
      <c r="D32" s="68"/>
      <c r="E32" s="84"/>
      <c r="F32" s="84"/>
      <c r="G32" s="84"/>
      <c r="H32" s="84"/>
      <c r="I32" s="88"/>
      <c r="J32" s="88"/>
      <c r="K32" s="88"/>
      <c r="L32" s="88"/>
      <c r="M32" s="84"/>
      <c r="N32" s="84"/>
      <c r="O32" s="84"/>
      <c r="P32" s="84"/>
      <c r="Q32" s="84"/>
    </row>
    <row r="33" spans="1:17" ht="11.25">
      <c r="A33" s="86"/>
      <c r="B33" s="87"/>
      <c r="C33" s="68"/>
      <c r="D33" s="68"/>
      <c r="E33" s="84"/>
      <c r="F33" s="84"/>
      <c r="G33" s="84"/>
      <c r="H33" s="84"/>
      <c r="I33" s="88"/>
      <c r="J33" s="88"/>
      <c r="K33" s="88"/>
      <c r="L33" s="88"/>
      <c r="M33" s="84"/>
      <c r="N33" s="84"/>
      <c r="O33" s="84"/>
      <c r="P33" s="84"/>
      <c r="Q33" s="84"/>
    </row>
    <row r="34" spans="1:17" ht="11.25">
      <c r="A34" s="86"/>
      <c r="B34" s="87"/>
      <c r="C34" s="68"/>
      <c r="D34" s="68"/>
      <c r="E34" s="84"/>
      <c r="F34" s="84"/>
      <c r="G34" s="84"/>
      <c r="H34" s="84"/>
      <c r="I34" s="88"/>
      <c r="J34" s="88"/>
      <c r="K34" s="88"/>
      <c r="L34" s="88"/>
      <c r="M34" s="84"/>
      <c r="N34" s="84"/>
      <c r="O34" s="84"/>
      <c r="P34" s="84"/>
      <c r="Q34" s="84"/>
    </row>
    <row r="35" spans="1:17" ht="11.25">
      <c r="A35" s="86"/>
      <c r="B35" s="87"/>
      <c r="C35" s="68"/>
      <c r="D35" s="68"/>
      <c r="E35" s="84"/>
      <c r="F35" s="84"/>
      <c r="G35" s="84"/>
      <c r="H35" s="84"/>
      <c r="I35" s="88"/>
      <c r="J35" s="88"/>
      <c r="K35" s="88"/>
      <c r="L35" s="88"/>
      <c r="M35" s="84"/>
      <c r="N35" s="84"/>
      <c r="O35" s="84"/>
      <c r="P35" s="84"/>
      <c r="Q35" s="84"/>
    </row>
    <row r="36" spans="1:17" ht="11.25">
      <c r="A36" s="86"/>
      <c r="B36" s="87"/>
      <c r="C36" s="68"/>
      <c r="D36" s="68"/>
      <c r="E36" s="84"/>
      <c r="F36" s="84"/>
      <c r="G36" s="84"/>
      <c r="H36" s="84"/>
      <c r="I36" s="88"/>
      <c r="J36" s="88"/>
      <c r="K36" s="88"/>
      <c r="L36" s="88"/>
      <c r="M36" s="84"/>
      <c r="N36" s="84"/>
      <c r="O36" s="84"/>
      <c r="P36" s="84"/>
      <c r="Q36" s="84"/>
    </row>
    <row r="37" spans="1:17" ht="11.25">
      <c r="A37" s="86"/>
      <c r="B37" s="87"/>
      <c r="C37" s="68"/>
      <c r="D37" s="68"/>
      <c r="E37" s="84"/>
      <c r="F37" s="84"/>
      <c r="G37" s="84"/>
      <c r="H37" s="84"/>
      <c r="I37" s="88"/>
      <c r="J37" s="88"/>
      <c r="K37" s="88"/>
      <c r="L37" s="88"/>
      <c r="M37" s="84"/>
      <c r="N37" s="84"/>
      <c r="O37" s="84"/>
      <c r="P37" s="84"/>
      <c r="Q37" s="84"/>
    </row>
    <row r="38" spans="1:17" ht="11.25">
      <c r="A38" s="86"/>
      <c r="B38" s="87"/>
      <c r="C38" s="68"/>
      <c r="D38" s="68"/>
      <c r="E38" s="84"/>
      <c r="F38" s="84"/>
      <c r="G38" s="84"/>
      <c r="H38" s="84"/>
      <c r="I38" s="88"/>
      <c r="J38" s="88"/>
      <c r="K38" s="88"/>
      <c r="L38" s="88"/>
      <c r="M38" s="84"/>
      <c r="N38" s="84"/>
      <c r="O38" s="84"/>
      <c r="P38" s="84"/>
      <c r="Q38" s="84"/>
    </row>
    <row r="39" spans="1:17" ht="11.25">
      <c r="A39" s="86"/>
      <c r="B39" s="87"/>
      <c r="C39" s="68"/>
      <c r="D39" s="68"/>
      <c r="E39" s="84"/>
      <c r="F39" s="84"/>
      <c r="G39" s="84"/>
      <c r="H39" s="84"/>
      <c r="I39" s="88"/>
      <c r="J39" s="88"/>
      <c r="K39" s="88"/>
      <c r="L39" s="88"/>
      <c r="M39" s="84"/>
      <c r="N39" s="84"/>
      <c r="O39" s="84"/>
      <c r="P39" s="84"/>
      <c r="Q39" s="84"/>
    </row>
    <row r="40" spans="1:17" ht="11.25">
      <c r="A40" s="86"/>
      <c r="B40" s="87"/>
      <c r="C40" s="68"/>
      <c r="D40" s="68"/>
      <c r="E40" s="84"/>
      <c r="F40" s="84"/>
      <c r="G40" s="84"/>
      <c r="H40" s="84"/>
      <c r="I40" s="88"/>
      <c r="J40" s="88"/>
      <c r="K40" s="88"/>
      <c r="L40" s="88"/>
      <c r="M40" s="84"/>
      <c r="N40" s="84"/>
      <c r="O40" s="84"/>
      <c r="P40" s="84"/>
      <c r="Q40" s="84"/>
    </row>
    <row r="41" spans="1:17" ht="11.25">
      <c r="A41" s="86"/>
      <c r="B41" s="87"/>
      <c r="C41" s="68"/>
      <c r="D41" s="68"/>
      <c r="E41" s="84"/>
      <c r="F41" s="84"/>
      <c r="G41" s="84"/>
      <c r="H41" s="84"/>
      <c r="I41" s="88"/>
      <c r="J41" s="88"/>
      <c r="K41" s="88"/>
      <c r="L41" s="88"/>
      <c r="M41" s="84"/>
      <c r="N41" s="84"/>
      <c r="O41" s="84"/>
      <c r="P41" s="84"/>
      <c r="Q41" s="84"/>
    </row>
    <row r="42" spans="1:17" ht="11.25">
      <c r="A42" s="86"/>
      <c r="B42" s="87"/>
      <c r="C42" s="68"/>
      <c r="D42" s="68"/>
      <c r="E42" s="84"/>
      <c r="F42" s="84"/>
      <c r="G42" s="84"/>
      <c r="H42" s="84"/>
      <c r="I42" s="88"/>
      <c r="J42" s="88"/>
      <c r="K42" s="88"/>
      <c r="L42" s="88"/>
      <c r="M42" s="84"/>
      <c r="N42" s="84"/>
      <c r="O42" s="84"/>
      <c r="P42" s="84"/>
      <c r="Q42" s="84"/>
    </row>
    <row r="43" spans="1:17" ht="11.25">
      <c r="A43" s="86"/>
      <c r="B43" s="87"/>
      <c r="C43" s="68"/>
      <c r="D43" s="68"/>
      <c r="E43" s="84"/>
      <c r="F43" s="84"/>
      <c r="G43" s="84"/>
      <c r="H43" s="84"/>
      <c r="I43" s="88"/>
      <c r="J43" s="88"/>
      <c r="K43" s="88"/>
      <c r="L43" s="88"/>
      <c r="M43" s="84"/>
      <c r="N43" s="84"/>
      <c r="O43" s="84"/>
      <c r="P43" s="84"/>
      <c r="Q43" s="84"/>
    </row>
    <row r="44" spans="1:17" ht="11.25">
      <c r="A44" s="86"/>
      <c r="B44" s="87"/>
      <c r="C44" s="68"/>
      <c r="D44" s="68"/>
      <c r="E44" s="84"/>
      <c r="F44" s="84"/>
      <c r="G44" s="84"/>
      <c r="H44" s="84"/>
      <c r="I44" s="88"/>
      <c r="J44" s="88"/>
      <c r="K44" s="88"/>
      <c r="L44" s="88"/>
      <c r="M44" s="84"/>
      <c r="N44" s="84"/>
      <c r="O44" s="84"/>
      <c r="P44" s="84"/>
      <c r="Q44" s="84"/>
    </row>
    <row r="45" spans="1:17" ht="11.25">
      <c r="A45" s="86"/>
      <c r="B45" s="87"/>
      <c r="C45" s="68"/>
      <c r="D45" s="68"/>
      <c r="E45" s="84"/>
      <c r="F45" s="84"/>
      <c r="G45" s="84"/>
      <c r="H45" s="84"/>
      <c r="I45" s="88"/>
      <c r="J45" s="88"/>
      <c r="K45" s="88"/>
      <c r="L45" s="88"/>
      <c r="M45" s="84"/>
      <c r="N45" s="84"/>
      <c r="O45" s="84"/>
      <c r="P45" s="84"/>
      <c r="Q45" s="84"/>
    </row>
    <row r="46" spans="1:17" ht="11.25">
      <c r="A46" s="86"/>
      <c r="B46" s="87"/>
      <c r="C46" s="68"/>
      <c r="D46" s="68"/>
      <c r="E46" s="84"/>
      <c r="F46" s="84"/>
      <c r="G46" s="84"/>
      <c r="H46" s="84"/>
      <c r="I46" s="88"/>
      <c r="J46" s="88"/>
      <c r="K46" s="88"/>
      <c r="L46" s="88"/>
      <c r="M46" s="84"/>
      <c r="N46" s="84"/>
      <c r="O46" s="84"/>
      <c r="P46" s="84"/>
      <c r="Q46" s="84"/>
    </row>
    <row r="47" spans="1:17" ht="11.25">
      <c r="A47" s="86"/>
      <c r="B47" s="87"/>
      <c r="C47" s="68"/>
      <c r="D47" s="68"/>
      <c r="E47" s="84"/>
      <c r="F47" s="84"/>
      <c r="G47" s="84"/>
      <c r="H47" s="84"/>
      <c r="I47" s="88"/>
      <c r="J47" s="88"/>
      <c r="K47" s="88"/>
      <c r="L47" s="88"/>
      <c r="M47" s="84"/>
      <c r="N47" s="84"/>
      <c r="O47" s="84"/>
      <c r="P47" s="84"/>
      <c r="Q47" s="84"/>
    </row>
    <row r="48" spans="1:17" ht="11.25">
      <c r="A48" s="86"/>
      <c r="B48" s="87"/>
      <c r="C48" s="68"/>
      <c r="D48" s="68"/>
      <c r="E48" s="84"/>
      <c r="F48" s="84"/>
      <c r="G48" s="84"/>
      <c r="H48" s="84"/>
      <c r="I48" s="88"/>
      <c r="J48" s="88"/>
      <c r="K48" s="88"/>
      <c r="L48" s="88"/>
      <c r="M48" s="84"/>
      <c r="N48" s="84"/>
      <c r="O48" s="84"/>
      <c r="P48" s="84"/>
      <c r="Q48" s="84"/>
    </row>
    <row r="49" spans="1:17" ht="11.25">
      <c r="A49" s="86"/>
      <c r="B49" s="87"/>
      <c r="C49" s="68"/>
      <c r="D49" s="68"/>
      <c r="E49" s="84"/>
      <c r="F49" s="84"/>
      <c r="G49" s="84"/>
      <c r="H49" s="84"/>
      <c r="I49" s="88"/>
      <c r="J49" s="88"/>
      <c r="K49" s="88"/>
      <c r="L49" s="88"/>
      <c r="M49" s="84"/>
      <c r="N49" s="84"/>
      <c r="O49" s="84"/>
      <c r="P49" s="84"/>
      <c r="Q49" s="84"/>
    </row>
    <row r="50" spans="1:17" ht="11.25">
      <c r="A50" s="86"/>
      <c r="B50" s="87"/>
      <c r="C50" s="68"/>
      <c r="D50" s="68"/>
      <c r="E50" s="84"/>
      <c r="F50" s="84"/>
      <c r="G50" s="84"/>
      <c r="H50" s="84"/>
      <c r="I50" s="88"/>
      <c r="J50" s="88"/>
      <c r="K50" s="88"/>
      <c r="L50" s="88"/>
      <c r="M50" s="84"/>
      <c r="N50" s="84"/>
      <c r="O50" s="84"/>
      <c r="P50" s="84"/>
      <c r="Q50" s="84"/>
    </row>
    <row r="51" spans="1:17" ht="11.25">
      <c r="A51" s="86"/>
      <c r="B51" s="87"/>
      <c r="C51" s="68"/>
      <c r="D51" s="68"/>
      <c r="E51" s="84"/>
      <c r="F51" s="84"/>
      <c r="G51" s="84"/>
      <c r="H51" s="84"/>
      <c r="I51" s="88"/>
      <c r="J51" s="88"/>
      <c r="K51" s="88"/>
      <c r="L51" s="88"/>
      <c r="M51" s="84"/>
      <c r="N51" s="84"/>
      <c r="O51" s="84"/>
      <c r="P51" s="84"/>
      <c r="Q51" s="84"/>
    </row>
    <row r="52" spans="1:8" ht="11.25">
      <c r="A52" s="86"/>
      <c r="B52" s="87"/>
      <c r="C52" s="54"/>
      <c r="D52" s="84"/>
      <c r="E52" s="84"/>
      <c r="F52" s="84"/>
      <c r="G52" s="84"/>
      <c r="H52" s="84"/>
    </row>
    <row r="53" spans="1:8" ht="11.25">
      <c r="A53" s="86"/>
      <c r="B53" s="131"/>
      <c r="C53" s="131"/>
      <c r="D53" s="131"/>
      <c r="E53" s="131"/>
      <c r="F53" s="131"/>
      <c r="G53" s="131"/>
      <c r="H53" s="131"/>
    </row>
    <row r="54" spans="1:8" ht="4.5" customHeight="1">
      <c r="A54" s="86"/>
      <c r="B54" s="89"/>
      <c r="C54" s="89"/>
      <c r="D54" s="89"/>
      <c r="E54" s="89"/>
      <c r="F54" s="89"/>
      <c r="G54" s="89"/>
      <c r="H54" s="89"/>
    </row>
    <row r="55" spans="1:9" ht="25.5" customHeight="1">
      <c r="A55" s="128"/>
      <c r="B55" s="128"/>
      <c r="C55" s="128"/>
      <c r="D55" s="128"/>
      <c r="E55" s="128"/>
      <c r="F55" s="128"/>
      <c r="G55" s="128"/>
      <c r="H55" s="128"/>
      <c r="I55" s="104"/>
    </row>
    <row r="56" spans="1:9" ht="11.25">
      <c r="A56" s="86"/>
      <c r="B56" s="105"/>
      <c r="C56" s="129"/>
      <c r="D56" s="129"/>
      <c r="E56" s="129"/>
      <c r="F56" s="129"/>
      <c r="G56" s="129"/>
      <c r="H56" s="129"/>
      <c r="I56" s="129"/>
    </row>
    <row r="57" spans="1:9" ht="11.25">
      <c r="A57" s="86"/>
      <c r="B57" s="130"/>
      <c r="C57" s="130"/>
      <c r="D57" s="130"/>
      <c r="E57" s="130"/>
      <c r="F57" s="130"/>
      <c r="G57" s="130"/>
      <c r="H57" s="130"/>
      <c r="I57" s="130"/>
    </row>
    <row r="58" spans="1:9" ht="11.25">
      <c r="A58" s="86"/>
      <c r="B58" s="55"/>
      <c r="C58" s="54"/>
      <c r="D58" s="84"/>
      <c r="E58" s="84"/>
      <c r="F58" s="84"/>
      <c r="G58" s="84"/>
      <c r="H58" s="84"/>
      <c r="I58" s="104"/>
    </row>
    <row r="59" spans="1:9" ht="11.25">
      <c r="A59" s="90"/>
      <c r="B59" s="91"/>
      <c r="C59" s="92"/>
      <c r="D59" s="90"/>
      <c r="E59" s="90"/>
      <c r="F59" s="90"/>
      <c r="G59" s="90"/>
      <c r="H59" s="90"/>
      <c r="I59" s="104"/>
    </row>
    <row r="60" spans="1:12" ht="48.75" customHeight="1">
      <c r="A60" s="106"/>
      <c r="B60" s="107"/>
      <c r="C60" s="61"/>
      <c r="D60" s="55"/>
      <c r="E60" s="108"/>
      <c r="F60" s="108"/>
      <c r="G60" s="108"/>
      <c r="H60" s="108"/>
      <c r="I60" s="109"/>
      <c r="J60" s="103" t="s">
        <v>55</v>
      </c>
      <c r="K60" s="93" t="s">
        <v>56</v>
      </c>
      <c r="L60" s="93" t="s">
        <v>3</v>
      </c>
    </row>
    <row r="61" spans="1:12" ht="11.25">
      <c r="A61" s="92"/>
      <c r="B61" s="91"/>
      <c r="C61" s="94"/>
      <c r="D61" s="94"/>
      <c r="E61" s="94"/>
      <c r="F61" s="94"/>
      <c r="G61" s="94"/>
      <c r="H61" s="94"/>
      <c r="I61" s="94"/>
      <c r="J61" s="95" t="e">
        <f>'[1]вед'!M104-'[1]доходы'!J61</f>
        <v>#REF!</v>
      </c>
      <c r="K61" s="96" t="e">
        <f>'[1]вед'!N104-'[1]доходы'!K61</f>
        <v>#REF!</v>
      </c>
      <c r="L61" s="96" t="e">
        <f>'[1]вед'!O104-'[1]доходы'!L61</f>
        <v>#REF!</v>
      </c>
    </row>
    <row r="62" spans="4:8" ht="11.25">
      <c r="D62" s="97"/>
      <c r="E62" s="97"/>
      <c r="F62" s="97"/>
      <c r="G62" s="97"/>
      <c r="H62" s="97"/>
    </row>
    <row r="63" spans="4:8" ht="11.25">
      <c r="D63" s="97"/>
      <c r="E63" s="97"/>
      <c r="F63" s="97"/>
      <c r="G63" s="97"/>
      <c r="H63" s="97"/>
    </row>
    <row r="64" ht="11.25">
      <c r="E64" s="97"/>
    </row>
    <row r="66" spans="6:8" ht="11.25">
      <c r="F66" s="97"/>
      <c r="G66" s="97"/>
      <c r="H66" s="97"/>
    </row>
  </sheetData>
  <sheetProtection/>
  <mergeCells count="6">
    <mergeCell ref="A3:F3"/>
    <mergeCell ref="A6:C6"/>
    <mergeCell ref="A55:H55"/>
    <mergeCell ref="C56:I56"/>
    <mergeCell ref="B57:I57"/>
    <mergeCell ref="B53:H53"/>
  </mergeCells>
  <printOptions/>
  <pageMargins left="0.8267716535433072" right="0.3937007874015748" top="0.5118110236220472" bottom="0.7874015748031497" header="0.5118110236220472" footer="0.5118110236220472"/>
  <pageSetup horizontalDpi="600" verticalDpi="600" orientation="landscape" paperSize="9" r:id="rId1"/>
  <headerFooter alignWithMargins="0">
    <oddFooter>&amp;R&amp;P из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3" sqref="A3:K3"/>
    </sheetView>
  </sheetViews>
  <sheetFormatPr defaultColWidth="9.00390625" defaultRowHeight="12.75"/>
  <cols>
    <col min="1" max="1" width="5.00390625" style="15" customWidth="1"/>
    <col min="2" max="2" width="69.00390625" style="15" customWidth="1"/>
    <col min="3" max="3" width="6.875" style="15" customWidth="1"/>
    <col min="4" max="4" width="7.875" style="15" customWidth="1"/>
    <col min="5" max="5" width="10.00390625" style="15" customWidth="1"/>
    <col min="6" max="6" width="7.125" style="15" customWidth="1"/>
    <col min="7" max="7" width="9.625" style="15" customWidth="1"/>
    <col min="8" max="11" width="6.625" style="15" hidden="1" customWidth="1"/>
    <col min="12" max="12" width="6.875" style="0" hidden="1" customWidth="1"/>
    <col min="13" max="14" width="0.12890625" style="0" hidden="1" customWidth="1"/>
    <col min="15" max="15" width="6.625" style="0" hidden="1" customWidth="1"/>
  </cols>
  <sheetData>
    <row r="1" spans="1:11" s="9" customFormat="1" ht="11.25">
      <c r="A1" s="136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9" customFormat="1" ht="1.5" customHeight="1">
      <c r="A2" s="1"/>
      <c r="B2" s="1"/>
      <c r="C2" s="1"/>
      <c r="D2" s="10"/>
      <c r="E2" s="10"/>
      <c r="F2" s="10"/>
      <c r="G2" s="1"/>
      <c r="H2" s="1"/>
      <c r="I2" s="1"/>
      <c r="J2" s="1"/>
      <c r="K2" s="1"/>
    </row>
    <row r="3" spans="1:11" s="9" customFormat="1" ht="1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6" s="6" customFormat="1" ht="32.25" customHeight="1">
      <c r="A4" s="132" t="s">
        <v>106</v>
      </c>
      <c r="B4" s="132"/>
      <c r="C4" s="133"/>
      <c r="D4" s="133"/>
      <c r="E4" s="133"/>
      <c r="F4" s="133"/>
      <c r="G4" s="7"/>
      <c r="H4" s="7"/>
      <c r="I4" s="8"/>
      <c r="J4" s="8"/>
      <c r="K4" s="8"/>
      <c r="L4" s="8"/>
      <c r="M4" s="8"/>
      <c r="N4" s="8"/>
      <c r="O4" s="8"/>
      <c r="P4" s="8"/>
    </row>
    <row r="5" spans="1:11" s="9" customFormat="1" ht="11.2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6" s="9" customFormat="1" ht="49.5" customHeight="1">
      <c r="A6" s="134" t="s">
        <v>78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10"/>
      <c r="M6" s="110"/>
      <c r="N6" s="110"/>
      <c r="O6" s="110"/>
      <c r="P6" s="110"/>
    </row>
    <row r="7" spans="1:11" ht="12.75">
      <c r="A7" s="14"/>
      <c r="D7" s="16"/>
      <c r="E7" s="16"/>
      <c r="F7" s="16"/>
      <c r="G7" s="1"/>
      <c r="H7" s="1"/>
      <c r="I7" s="1"/>
      <c r="J7" s="1"/>
      <c r="K7" s="1"/>
    </row>
    <row r="8" spans="1:15" ht="61.5" customHeight="1">
      <c r="A8" s="17" t="s">
        <v>5</v>
      </c>
      <c r="B8" s="17" t="s">
        <v>6</v>
      </c>
      <c r="C8" s="17" t="s">
        <v>7</v>
      </c>
      <c r="D8" s="18" t="s">
        <v>8</v>
      </c>
      <c r="E8" s="18" t="s">
        <v>9</v>
      </c>
      <c r="F8" s="18" t="s">
        <v>75</v>
      </c>
      <c r="G8" s="111" t="s">
        <v>76</v>
      </c>
      <c r="H8" s="19" t="s">
        <v>0</v>
      </c>
      <c r="I8" s="19" t="s">
        <v>10</v>
      </c>
      <c r="J8" s="19" t="s">
        <v>11</v>
      </c>
      <c r="K8" s="19" t="s">
        <v>12</v>
      </c>
      <c r="L8" s="20" t="s">
        <v>1</v>
      </c>
      <c r="M8" s="20" t="s">
        <v>13</v>
      </c>
      <c r="N8" s="20" t="s">
        <v>2</v>
      </c>
      <c r="O8" s="20" t="s">
        <v>3</v>
      </c>
    </row>
    <row r="9" spans="1:15" ht="33" customHeight="1">
      <c r="A9" s="17" t="s">
        <v>64</v>
      </c>
      <c r="B9" s="21" t="s">
        <v>30</v>
      </c>
      <c r="C9" s="22">
        <v>911</v>
      </c>
      <c r="D9" s="18"/>
      <c r="E9" s="18"/>
      <c r="F9" s="18"/>
      <c r="G9" s="120" t="s">
        <v>102</v>
      </c>
      <c r="H9" s="19"/>
      <c r="I9" s="19"/>
      <c r="J9" s="19"/>
      <c r="K9" s="19"/>
      <c r="L9" s="20"/>
      <c r="M9" s="20"/>
      <c r="N9" s="20"/>
      <c r="O9" s="20"/>
    </row>
    <row r="10" spans="1:15" ht="12.75">
      <c r="A10" s="23" t="s">
        <v>14</v>
      </c>
      <c r="B10" s="24" t="s">
        <v>15</v>
      </c>
      <c r="C10" s="102" t="s">
        <v>16</v>
      </c>
      <c r="D10" s="25" t="s">
        <v>17</v>
      </c>
      <c r="E10" s="26"/>
      <c r="F10" s="26"/>
      <c r="G10" s="115" t="s">
        <v>87</v>
      </c>
      <c r="H10" s="3">
        <f>SUM(H11:H17)</f>
        <v>1289.1400000000003</v>
      </c>
      <c r="I10" s="3">
        <f>SUM(I11:I17)</f>
        <v>1424.5900000000001</v>
      </c>
      <c r="J10" s="3">
        <f>SUM(J11:J17)</f>
        <v>1620.6799999999998</v>
      </c>
      <c r="K10" s="3">
        <f>SUM(K11:K17)</f>
        <v>1903.8600000000001</v>
      </c>
      <c r="L10" s="27" t="e">
        <f>#REF!+L11</f>
        <v>#REF!</v>
      </c>
      <c r="M10" s="27" t="e">
        <f>#REF!+M11</f>
        <v>#REF!</v>
      </c>
      <c r="N10" s="27" t="e">
        <f>#REF!+N11</f>
        <v>#REF!</v>
      </c>
      <c r="O10" s="27" t="e">
        <f>#REF!+O11</f>
        <v>#REF!</v>
      </c>
    </row>
    <row r="11" spans="1:15" ht="21.75" customHeight="1">
      <c r="A11" s="23" t="s">
        <v>18</v>
      </c>
      <c r="B11" s="2" t="s">
        <v>20</v>
      </c>
      <c r="C11" s="102" t="s">
        <v>16</v>
      </c>
      <c r="D11" s="25" t="s">
        <v>21</v>
      </c>
      <c r="E11" s="28"/>
      <c r="F11" s="28"/>
      <c r="G11" s="112" t="str">
        <f>G12</f>
        <v>+347,4</v>
      </c>
      <c r="H11" s="32">
        <f>1174.16-123.29-32.31+14.2+10+50.5-0.02</f>
        <v>1093.2400000000002</v>
      </c>
      <c r="I11" s="32">
        <f>1124.46+142.52+37.33+83.4+10+35-0.02+45-100</f>
        <v>1377.69</v>
      </c>
      <c r="J11" s="32">
        <f>1024.46+142.52+37.33-0.02+6.5+82.49+220+16</f>
        <v>1529.28</v>
      </c>
      <c r="K11" s="32">
        <f>1068.97+401.87+105.28-0.05+6.5+229.89</f>
        <v>1812.46</v>
      </c>
      <c r="L11" s="30" t="e">
        <f>#REF!+#REF!+#REF!</f>
        <v>#REF!</v>
      </c>
      <c r="M11" s="30" t="e">
        <f>#REF!+#REF!+#REF!</f>
        <v>#REF!</v>
      </c>
      <c r="N11" s="30" t="e">
        <f>#REF!+#REF!+#REF!</f>
        <v>#REF!</v>
      </c>
      <c r="O11" s="30" t="e">
        <f>#REF!+#REF!+#REF!</f>
        <v>#REF!</v>
      </c>
    </row>
    <row r="12" spans="1:18" ht="14.25" customHeight="1">
      <c r="A12" s="33" t="s">
        <v>60</v>
      </c>
      <c r="B12" s="24" t="s">
        <v>23</v>
      </c>
      <c r="C12" s="102" t="s">
        <v>16</v>
      </c>
      <c r="D12" s="28" t="s">
        <v>21</v>
      </c>
      <c r="E12" s="28" t="s">
        <v>24</v>
      </c>
      <c r="F12" s="28"/>
      <c r="G12" s="113" t="str">
        <f>G13</f>
        <v>+347,4</v>
      </c>
      <c r="H12" s="36"/>
      <c r="I12" s="36"/>
      <c r="J12" s="36"/>
      <c r="K12" s="36"/>
      <c r="L12" s="37"/>
      <c r="M12" s="37"/>
      <c r="N12" s="37"/>
      <c r="O12" s="38"/>
      <c r="P12" s="35"/>
      <c r="Q12" s="35"/>
      <c r="R12" s="35"/>
    </row>
    <row r="13" spans="1:18" ht="39" customHeight="1">
      <c r="A13" s="33"/>
      <c r="B13" s="24" t="s">
        <v>69</v>
      </c>
      <c r="C13" s="102" t="s">
        <v>16</v>
      </c>
      <c r="D13" s="28" t="s">
        <v>21</v>
      </c>
      <c r="E13" s="28" t="s">
        <v>24</v>
      </c>
      <c r="F13" s="28" t="s">
        <v>70</v>
      </c>
      <c r="G13" s="114" t="s">
        <v>81</v>
      </c>
      <c r="H13" s="36"/>
      <c r="I13" s="36"/>
      <c r="J13" s="36"/>
      <c r="K13" s="36"/>
      <c r="L13" s="37"/>
      <c r="M13" s="37"/>
      <c r="N13" s="37"/>
      <c r="O13" s="38"/>
      <c r="P13" s="35"/>
      <c r="Q13" s="35"/>
      <c r="R13" s="35"/>
    </row>
    <row r="14" spans="1:18" ht="32.25" customHeight="1">
      <c r="A14" s="23" t="s">
        <v>19</v>
      </c>
      <c r="B14" s="2" t="s">
        <v>82</v>
      </c>
      <c r="C14" s="39">
        <v>911</v>
      </c>
      <c r="D14" s="25" t="s">
        <v>83</v>
      </c>
      <c r="E14" s="28"/>
      <c r="F14" s="28"/>
      <c r="G14" s="116" t="s">
        <v>86</v>
      </c>
      <c r="H14" s="36"/>
      <c r="I14" s="36"/>
      <c r="J14" s="36"/>
      <c r="K14" s="36"/>
      <c r="L14" s="37"/>
      <c r="M14" s="37"/>
      <c r="N14" s="37"/>
      <c r="O14" s="38"/>
      <c r="P14" s="35"/>
      <c r="Q14" s="35"/>
      <c r="R14" s="35"/>
    </row>
    <row r="15" spans="1:18" ht="20.25" customHeight="1">
      <c r="A15" s="33" t="s">
        <v>22</v>
      </c>
      <c r="B15" s="24" t="s">
        <v>84</v>
      </c>
      <c r="C15" s="39">
        <v>911</v>
      </c>
      <c r="D15" s="40" t="s">
        <v>83</v>
      </c>
      <c r="E15" s="40" t="s">
        <v>85</v>
      </c>
      <c r="F15" s="28"/>
      <c r="G15" s="114" t="s">
        <v>86</v>
      </c>
      <c r="H15" s="36"/>
      <c r="I15" s="36"/>
      <c r="J15" s="36"/>
      <c r="K15" s="36"/>
      <c r="L15" s="37"/>
      <c r="M15" s="37"/>
      <c r="N15" s="37"/>
      <c r="O15" s="38"/>
      <c r="P15" s="35"/>
      <c r="Q15" s="35"/>
      <c r="R15" s="35"/>
    </row>
    <row r="16" spans="1:18" ht="19.5" customHeight="1">
      <c r="A16" s="33"/>
      <c r="B16" s="24" t="s">
        <v>71</v>
      </c>
      <c r="C16" s="39">
        <v>911</v>
      </c>
      <c r="D16" s="40" t="s">
        <v>83</v>
      </c>
      <c r="E16" s="40" t="s">
        <v>85</v>
      </c>
      <c r="F16" s="40" t="s">
        <v>72</v>
      </c>
      <c r="G16" s="114" t="s">
        <v>86</v>
      </c>
      <c r="H16" s="36"/>
      <c r="I16" s="36"/>
      <c r="J16" s="36"/>
      <c r="K16" s="36"/>
      <c r="L16" s="37"/>
      <c r="M16" s="37"/>
      <c r="N16" s="37"/>
      <c r="O16" s="38"/>
      <c r="P16" s="35"/>
      <c r="Q16" s="35"/>
      <c r="R16" s="35"/>
    </row>
    <row r="17" spans="1:15" ht="16.5" customHeight="1">
      <c r="A17" s="23" t="s">
        <v>88</v>
      </c>
      <c r="B17" s="2" t="s">
        <v>25</v>
      </c>
      <c r="C17" s="39">
        <v>911</v>
      </c>
      <c r="D17" s="42" t="s">
        <v>26</v>
      </c>
      <c r="E17" s="43"/>
      <c r="F17" s="43"/>
      <c r="G17" s="29">
        <f>G18</f>
        <v>-140</v>
      </c>
      <c r="H17" s="44">
        <f>259.5+21.4-12-73</f>
        <v>195.89999999999998</v>
      </c>
      <c r="I17" s="44">
        <f>339.5+21.4-15-111-55-73-60</f>
        <v>46.89999999999998</v>
      </c>
      <c r="J17" s="44">
        <f>589.5+21.4-30-350-6.5-73-60</f>
        <v>91.39999999999998</v>
      </c>
      <c r="K17" s="44">
        <f>424.5+21.4-115-6.5-100-73-60</f>
        <v>91.39999999999998</v>
      </c>
      <c r="L17" s="30" t="e">
        <f>L18+#REF!+#REF!</f>
        <v>#REF!</v>
      </c>
      <c r="M17" s="30" t="e">
        <f>M18+#REF!+#REF!</f>
        <v>#REF!</v>
      </c>
      <c r="N17" s="30" t="e">
        <f>N18+#REF!+#REF!</f>
        <v>#REF!</v>
      </c>
      <c r="O17" s="30" t="e">
        <f>O18+#REF!+#REF!</f>
        <v>#REF!</v>
      </c>
    </row>
    <row r="18" spans="1:17" ht="33.75">
      <c r="A18" s="33" t="s">
        <v>89</v>
      </c>
      <c r="B18" s="45" t="s">
        <v>27</v>
      </c>
      <c r="C18" s="39">
        <v>911</v>
      </c>
      <c r="D18" s="40" t="s">
        <v>26</v>
      </c>
      <c r="E18" s="46" t="s">
        <v>28</v>
      </c>
      <c r="F18" s="43"/>
      <c r="G18" s="31">
        <f>G19</f>
        <v>-140</v>
      </c>
      <c r="H18" s="44"/>
      <c r="I18" s="44"/>
      <c r="J18" s="44"/>
      <c r="K18" s="44"/>
      <c r="L18" s="34" t="e">
        <f>L19</f>
        <v>#REF!</v>
      </c>
      <c r="M18" s="34" t="e">
        <f>M19</f>
        <v>#REF!</v>
      </c>
      <c r="N18" s="34" t="e">
        <f>N19</f>
        <v>#REF!</v>
      </c>
      <c r="O18" s="34" t="e">
        <f>O19</f>
        <v>#REF!</v>
      </c>
      <c r="Q18" s="47"/>
    </row>
    <row r="19" spans="1:15" ht="22.5">
      <c r="A19" s="33"/>
      <c r="B19" s="118" t="s">
        <v>73</v>
      </c>
      <c r="C19" s="39">
        <v>911</v>
      </c>
      <c r="D19" s="28" t="s">
        <v>26</v>
      </c>
      <c r="E19" s="46" t="s">
        <v>28</v>
      </c>
      <c r="F19" s="48" t="s">
        <v>74</v>
      </c>
      <c r="G19" s="31">
        <v>-140</v>
      </c>
      <c r="H19" s="49"/>
      <c r="I19" s="49"/>
      <c r="J19" s="49"/>
      <c r="K19" s="49"/>
      <c r="L19" s="37" t="e">
        <f>#REF!</f>
        <v>#REF!</v>
      </c>
      <c r="M19" s="37" t="e">
        <f>#REF!</f>
        <v>#REF!</v>
      </c>
      <c r="N19" s="37" t="e">
        <f>#REF!</f>
        <v>#REF!</v>
      </c>
      <c r="O19" s="37" t="e">
        <f>#REF!</f>
        <v>#REF!</v>
      </c>
    </row>
    <row r="20" spans="1:15" ht="16.5" customHeight="1">
      <c r="A20" s="23" t="s">
        <v>90</v>
      </c>
      <c r="B20" s="24" t="s">
        <v>92</v>
      </c>
      <c r="C20" s="39">
        <v>911</v>
      </c>
      <c r="D20" s="25" t="s">
        <v>93</v>
      </c>
      <c r="E20" s="46"/>
      <c r="F20" s="48"/>
      <c r="G20" s="116" t="str">
        <f>G21</f>
        <v>+500,0</v>
      </c>
      <c r="H20" s="119"/>
      <c r="I20" s="119"/>
      <c r="J20" s="119"/>
      <c r="K20" s="119"/>
      <c r="L20" s="37"/>
      <c r="M20" s="37"/>
      <c r="N20" s="37"/>
      <c r="O20" s="37"/>
    </row>
    <row r="21" spans="1:15" ht="18" customHeight="1">
      <c r="A21" s="23" t="s">
        <v>91</v>
      </c>
      <c r="B21" s="2" t="s">
        <v>94</v>
      </c>
      <c r="C21" s="39">
        <v>911</v>
      </c>
      <c r="D21" s="42" t="s">
        <v>95</v>
      </c>
      <c r="E21" s="46"/>
      <c r="F21" s="48"/>
      <c r="G21" s="116" t="str">
        <f>G22</f>
        <v>+500,0</v>
      </c>
      <c r="H21" s="119"/>
      <c r="I21" s="119"/>
      <c r="J21" s="119"/>
      <c r="K21" s="119"/>
      <c r="L21" s="37"/>
      <c r="M21" s="37"/>
      <c r="N21" s="37"/>
      <c r="O21" s="37"/>
    </row>
    <row r="22" spans="1:15" ht="16.5" customHeight="1">
      <c r="A22" s="33" t="s">
        <v>98</v>
      </c>
      <c r="B22" s="24" t="s">
        <v>96</v>
      </c>
      <c r="C22" s="39">
        <v>911</v>
      </c>
      <c r="D22" s="46" t="s">
        <v>95</v>
      </c>
      <c r="E22" s="46" t="s">
        <v>97</v>
      </c>
      <c r="F22" s="48"/>
      <c r="G22" s="114" t="str">
        <f>G23</f>
        <v>+500,0</v>
      </c>
      <c r="H22" s="119"/>
      <c r="I22" s="119"/>
      <c r="J22" s="119"/>
      <c r="K22" s="119"/>
      <c r="L22" s="37"/>
      <c r="M22" s="37"/>
      <c r="N22" s="37"/>
      <c r="O22" s="37"/>
    </row>
    <row r="23" spans="1:15" ht="25.5" customHeight="1">
      <c r="A23" s="23"/>
      <c r="B23" s="24" t="s">
        <v>99</v>
      </c>
      <c r="C23" s="39">
        <v>911</v>
      </c>
      <c r="D23" s="48" t="s">
        <v>95</v>
      </c>
      <c r="E23" s="48" t="s">
        <v>100</v>
      </c>
      <c r="F23" s="48"/>
      <c r="G23" s="114" t="str">
        <f>G24</f>
        <v>+500,0</v>
      </c>
      <c r="H23" s="119"/>
      <c r="I23" s="119"/>
      <c r="J23" s="119"/>
      <c r="K23" s="119"/>
      <c r="L23" s="37"/>
      <c r="M23" s="37"/>
      <c r="N23" s="37"/>
      <c r="O23" s="37"/>
    </row>
    <row r="24" spans="1:15" ht="19.5" customHeight="1">
      <c r="A24" s="23"/>
      <c r="B24" s="24" t="s">
        <v>71</v>
      </c>
      <c r="C24" s="39">
        <v>911</v>
      </c>
      <c r="D24" s="48" t="s">
        <v>95</v>
      </c>
      <c r="E24" s="48" t="s">
        <v>100</v>
      </c>
      <c r="F24" s="48" t="s">
        <v>72</v>
      </c>
      <c r="G24" s="114" t="s">
        <v>101</v>
      </c>
      <c r="H24" s="119"/>
      <c r="I24" s="119"/>
      <c r="J24" s="119"/>
      <c r="K24" s="119"/>
      <c r="L24" s="37"/>
      <c r="M24" s="37"/>
      <c r="N24" s="37"/>
      <c r="O24" s="37"/>
    </row>
    <row r="25" spans="1:15" ht="22.5">
      <c r="A25" s="101" t="s">
        <v>63</v>
      </c>
      <c r="B25" s="21" t="s">
        <v>62</v>
      </c>
      <c r="C25" s="100">
        <v>934</v>
      </c>
      <c r="D25" s="46"/>
      <c r="E25" s="40"/>
      <c r="F25" s="40"/>
      <c r="G25" s="112" t="str">
        <f>G26</f>
        <v>+1052,3</v>
      </c>
      <c r="H25" s="52"/>
      <c r="I25" s="52"/>
      <c r="J25" s="52"/>
      <c r="K25" s="52"/>
      <c r="L25" s="41"/>
      <c r="M25" s="41"/>
      <c r="N25" s="41"/>
      <c r="O25" s="41"/>
    </row>
    <row r="26" spans="1:15" ht="12.75">
      <c r="A26" s="50" t="s">
        <v>14</v>
      </c>
      <c r="B26" s="24" t="s">
        <v>15</v>
      </c>
      <c r="C26" s="102" t="s">
        <v>66</v>
      </c>
      <c r="D26" s="25" t="s">
        <v>17</v>
      </c>
      <c r="E26" s="40"/>
      <c r="F26" s="40"/>
      <c r="G26" s="113" t="str">
        <f>G27</f>
        <v>+1052,3</v>
      </c>
      <c r="H26" s="52"/>
      <c r="I26" s="52"/>
      <c r="J26" s="52"/>
      <c r="K26" s="52"/>
      <c r="L26" s="41"/>
      <c r="M26" s="41"/>
      <c r="N26" s="41"/>
      <c r="O26" s="41"/>
    </row>
    <row r="27" spans="1:15" ht="12.75">
      <c r="A27" s="50" t="s">
        <v>18</v>
      </c>
      <c r="B27" s="2" t="s">
        <v>68</v>
      </c>
      <c r="C27" s="39">
        <v>934</v>
      </c>
      <c r="D27" s="42" t="s">
        <v>67</v>
      </c>
      <c r="E27" s="40"/>
      <c r="F27" s="40"/>
      <c r="G27" s="113" t="str">
        <f>G28</f>
        <v>+1052,3</v>
      </c>
      <c r="H27" s="52"/>
      <c r="I27" s="52"/>
      <c r="J27" s="52"/>
      <c r="K27" s="52"/>
      <c r="L27" s="41"/>
      <c r="M27" s="41"/>
      <c r="N27" s="41"/>
      <c r="O27" s="41"/>
    </row>
    <row r="28" spans="1:15" ht="12.75">
      <c r="A28" s="51" t="s">
        <v>60</v>
      </c>
      <c r="B28" s="24" t="s">
        <v>65</v>
      </c>
      <c r="C28" s="39">
        <v>934</v>
      </c>
      <c r="D28" s="46" t="s">
        <v>67</v>
      </c>
      <c r="E28" s="46" t="s">
        <v>61</v>
      </c>
      <c r="F28" s="40"/>
      <c r="G28" s="113" t="str">
        <f>G29</f>
        <v>+1052,3</v>
      </c>
      <c r="H28" s="52"/>
      <c r="I28" s="52"/>
      <c r="J28" s="52"/>
      <c r="K28" s="52"/>
      <c r="L28" s="41"/>
      <c r="M28" s="41"/>
      <c r="N28" s="41"/>
      <c r="O28" s="41"/>
    </row>
    <row r="29" spans="1:15" ht="12.75">
      <c r="A29" s="51"/>
      <c r="B29" s="24" t="s">
        <v>71</v>
      </c>
      <c r="C29" s="39">
        <v>934</v>
      </c>
      <c r="D29" s="46" t="s">
        <v>67</v>
      </c>
      <c r="E29" s="46" t="s">
        <v>61</v>
      </c>
      <c r="F29" s="40" t="s">
        <v>72</v>
      </c>
      <c r="G29" s="114" t="s">
        <v>77</v>
      </c>
      <c r="H29" s="52"/>
      <c r="I29" s="52"/>
      <c r="J29" s="52"/>
      <c r="K29" s="52"/>
      <c r="L29" s="41"/>
      <c r="M29" s="41"/>
      <c r="N29" s="41"/>
      <c r="O29" s="41"/>
    </row>
    <row r="30" spans="1:15" ht="12.75">
      <c r="A30" s="53"/>
      <c r="B30" s="4" t="s">
        <v>29</v>
      </c>
      <c r="C30" s="53"/>
      <c r="D30" s="53"/>
      <c r="E30" s="53"/>
      <c r="F30" s="53"/>
      <c r="G30" s="116" t="s">
        <v>103</v>
      </c>
      <c r="H30" s="1"/>
      <c r="I30" s="1"/>
      <c r="J30" s="1"/>
      <c r="K30" s="1"/>
      <c r="L30" s="27" t="e">
        <f>#REF!+#REF!</f>
        <v>#REF!</v>
      </c>
      <c r="M30" s="27" t="e">
        <f>#REF!+#REF!</f>
        <v>#REF!</v>
      </c>
      <c r="N30" s="27" t="e">
        <f>#REF!+#REF!</f>
        <v>#REF!</v>
      </c>
      <c r="O30" s="27" t="e">
        <f>#REF!+#REF!</f>
        <v>#REF!</v>
      </c>
    </row>
  </sheetData>
  <sheetProtection/>
  <mergeCells count="4">
    <mergeCell ref="A1:K1"/>
    <mergeCell ref="A3:K3"/>
    <mergeCell ref="A4:F4"/>
    <mergeCell ref="A6:K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2014-03-28T12:51:02Z</cp:lastPrinted>
  <dcterms:created xsi:type="dcterms:W3CDTF">2001-12-26T13:25:46Z</dcterms:created>
  <dcterms:modified xsi:type="dcterms:W3CDTF">2014-04-15T10:56:22Z</dcterms:modified>
  <cp:category/>
  <cp:version/>
  <cp:contentType/>
  <cp:contentStatus/>
</cp:coreProperties>
</file>