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16" windowWidth="16224" windowHeight="6600" activeTab="0"/>
  </bookViews>
  <sheets>
    <sheet name="Бюдж.ассигн." sheetId="1" r:id="rId1"/>
  </sheets>
  <definedNames>
    <definedName name="_xlnm.Print_Titles" localSheetId="0">'Бюдж.ассигн.'!$8:$8</definedName>
  </definedNames>
  <calcPr fullCalcOnLoad="1"/>
</workbook>
</file>

<file path=xl/sharedStrings.xml><?xml version="1.0" encoding="utf-8"?>
<sst xmlns="http://schemas.openxmlformats.org/spreadsheetml/2006/main" count="250" uniqueCount="140">
  <si>
    <t>1-й квартал,  тыс.руб.</t>
  </si>
  <si>
    <t>1-й квартал тыс.руб.</t>
  </si>
  <si>
    <t>3-й квартал тыс.руб.</t>
  </si>
  <si>
    <t>4-й квартал тыс.руб.</t>
  </si>
  <si>
    <t>N  п/п</t>
  </si>
  <si>
    <t>НАИМЕНОВАНИЕ     СТАТЕЙ</t>
  </si>
  <si>
    <t>Код раздела,под-раздела</t>
  </si>
  <si>
    <t>Код целевой статьи</t>
  </si>
  <si>
    <t>2-й квартал, тыс.руб.</t>
  </si>
  <si>
    <t>3-й квартал, тыс.руб.</t>
  </si>
  <si>
    <t>4-й квартал, тыс.руб.</t>
  </si>
  <si>
    <t>2-й квартал  тыс. руб.</t>
  </si>
  <si>
    <t>1.</t>
  </si>
  <si>
    <t>ОБЩЕГОСУДАРСТВЕННЫЕ ВОПРОСЫ</t>
  </si>
  <si>
    <t>0100</t>
  </si>
  <si>
    <t>1.1.</t>
  </si>
  <si>
    <t>Функционирование Правительства Российской Федерации , высших исполнительных органов государственной власти субьектов Российской Федерации , местных администраций</t>
  </si>
  <si>
    <t>0104</t>
  </si>
  <si>
    <t>Содержание и обеспечение деятельности местной администрации по решению вопросов местного значения</t>
  </si>
  <si>
    <t>Другие общегосударственные вопросы</t>
  </si>
  <si>
    <t>0113</t>
  </si>
  <si>
    <t>3.</t>
  </si>
  <si>
    <t>ЖИЛИЩНО-КОММУНАЛЬНОЕ ХОЗЯЙСТВО</t>
  </si>
  <si>
    <t>0500</t>
  </si>
  <si>
    <t>3.1.</t>
  </si>
  <si>
    <t>Благоустройство</t>
  </si>
  <si>
    <t>0503</t>
  </si>
  <si>
    <t>Благоустройство внутридворовых и  придомовых территорий</t>
  </si>
  <si>
    <t>Текущий ремонт придомовых территорий и территорий дворов, включая проезды и въезды, пешеходные дорожки</t>
  </si>
  <si>
    <t>Установка, содержание и ремонт ограждений газонов</t>
  </si>
  <si>
    <t>Озеленение территории муниципального образования</t>
  </si>
  <si>
    <t>4.</t>
  </si>
  <si>
    <t>ОБРАЗОВАНИЕ</t>
  </si>
  <si>
    <t>0700</t>
  </si>
  <si>
    <t>4.1.</t>
  </si>
  <si>
    <t>4.1.1.</t>
  </si>
  <si>
    <t>5.</t>
  </si>
  <si>
    <t xml:space="preserve">КУЛЬТУРА, КИНЕМАТОГРАФИЯ </t>
  </si>
  <si>
    <t>0800</t>
  </si>
  <si>
    <t>5.1.</t>
  </si>
  <si>
    <t>Культура</t>
  </si>
  <si>
    <t>0801</t>
  </si>
  <si>
    <t>5.1.1.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</si>
  <si>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</si>
  <si>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 и проведение мероприятий по сохранению и развитию местных традиций и обрядов</t>
  </si>
  <si>
    <t>МЕСТНАЯ АДМИНИСТРАЦИЯ ВНУТРИГОРОДСКОГО МУНИЦИПАЛЬНОГО ОБРАЗОВАНИЯ САНКТ-ПЕТЕРБУРГА МУНИЦИПАЛЬНЫЙ ОКРУГ ОСТРОВ ДЕКАБРИСТОВ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</si>
  <si>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</si>
  <si>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 населения</t>
  </si>
  <si>
    <t>Ликвидация несанкционированных свалок бытовых отходов, мусора</t>
  </si>
  <si>
    <t>Прочие мероприятия в области благоустройства</t>
  </si>
  <si>
    <t>Создание зон отдыха, в т.ч. обустройство и содержание  детских площадок</t>
  </si>
  <si>
    <t>0705</t>
  </si>
  <si>
    <t>Профессиональная подготовка, переподготовка и повышение квалификации</t>
  </si>
  <si>
    <t>3.1.1.</t>
  </si>
  <si>
    <t>Организация и проведение досуговых мероприятий для жителей муниципального образования</t>
  </si>
  <si>
    <t>I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</si>
  <si>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</si>
  <si>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</si>
  <si>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</si>
  <si>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300</t>
  </si>
  <si>
    <t>Социальное обеспечение и иные выплаты населению</t>
  </si>
  <si>
    <t>Иные бюджетные ассигнования</t>
  </si>
  <si>
    <t>800</t>
  </si>
  <si>
    <t>Код вида расходов (группа)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</si>
  <si>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муниципального совета муниципального образования, муниципальных служащих и работников муниципальных учреждений</t>
  </si>
  <si>
    <t>2.</t>
  </si>
  <si>
    <t>2.1.</t>
  </si>
  <si>
    <t>2.1.1.</t>
  </si>
  <si>
    <t>Закупка товаров, работ и услуг для обеспечения государственных (муниципальных) нужд</t>
  </si>
  <si>
    <t>600 00 00100</t>
  </si>
  <si>
    <t xml:space="preserve">600 00 00101 </t>
  </si>
  <si>
    <t>600 00 00103</t>
  </si>
  <si>
    <t>600 00 00104</t>
  </si>
  <si>
    <t>600 00 00200</t>
  </si>
  <si>
    <t>600 00 00202</t>
  </si>
  <si>
    <t>600 00 00203</t>
  </si>
  <si>
    <t>600 00 00300</t>
  </si>
  <si>
    <t>600 00 00301</t>
  </si>
  <si>
    <t>600 00 00303</t>
  </si>
  <si>
    <t>600 00 00304</t>
  </si>
  <si>
    <t>600 00 00400</t>
  </si>
  <si>
    <t>600 00 00401</t>
  </si>
  <si>
    <t>428 00 00100</t>
  </si>
  <si>
    <t>441 00 00100</t>
  </si>
  <si>
    <t>442 00 00200</t>
  </si>
  <si>
    <t>443 00 00300</t>
  </si>
  <si>
    <t>Расходы на содержание и обеспечение деятельности муниципального казенного учреждения</t>
  </si>
  <si>
    <t>092 00 00400</t>
  </si>
  <si>
    <t>002 00 00601</t>
  </si>
  <si>
    <t>1.1.1.</t>
  </si>
  <si>
    <t>Уборка территорий муниципального образования</t>
  </si>
  <si>
    <t>0709</t>
  </si>
  <si>
    <t>Другие вопросы в области образования</t>
  </si>
  <si>
    <t>Организация работ по компенсационному озеленению</t>
  </si>
  <si>
    <t>600 00 00302</t>
  </si>
  <si>
    <t>НАЦИОНАЛЬНАЯ ЭКОНОМИКА</t>
  </si>
  <si>
    <t>0400</t>
  </si>
  <si>
    <t>Общеэкономические вопросы</t>
  </si>
  <si>
    <t>0401</t>
  </si>
  <si>
    <t>Временное трудоустройство несовершеннолетних в возрасте от 14 до 18 лет в свободное от учебы время</t>
  </si>
  <si>
    <t>510 00 00100</t>
  </si>
  <si>
    <t>Озеленение  территорий зеленых насаждений общего пользования местного значения</t>
  </si>
  <si>
    <t>Содержание территорий зеленых насаждений общего пользования местного значения, ремонт расположенных на них объектов зеленых насаждений, защита зеленых насаждений</t>
  </si>
  <si>
    <t>Проведение санитарных рубок, удаление аварийных, больных деревьев и кустарников в отношении зеленых насаждений общего пользования местного значения</t>
  </si>
  <si>
    <t>3.1.2.</t>
  </si>
  <si>
    <t>3.1.3.</t>
  </si>
  <si>
    <t>3.1.4.</t>
  </si>
  <si>
    <t>4.2.</t>
  </si>
  <si>
    <t>5.1.2.</t>
  </si>
  <si>
    <t>5.1.3.</t>
  </si>
  <si>
    <t>ИТОГО  РАСХОДОВ</t>
  </si>
  <si>
    <t>Проведение работ по военно-патриотическому воспитанию граждан</t>
  </si>
  <si>
    <t>431 00 00100</t>
  </si>
  <si>
    <t>4.2.1.</t>
  </si>
  <si>
    <t>600 00 00201</t>
  </si>
  <si>
    <t>Оборудование контейнерных площадок на дворовых территориях</t>
  </si>
  <si>
    <t>Сумма  изменения              (+, -)   (тыс. руб.)</t>
  </si>
  <si>
    <t xml:space="preserve">600 00 00102 </t>
  </si>
  <si>
    <t>Устройство искусственных неровностей на проездах и въездах на придомовых территориях и дворовых территориях</t>
  </si>
  <si>
    <t>1.2.</t>
  </si>
  <si>
    <t>1.2.1.</t>
  </si>
  <si>
    <t>+17,2</t>
  </si>
  <si>
    <t>+89,5</t>
  </si>
  <si>
    <t>+35,6</t>
  </si>
  <si>
    <t>+27,8</t>
  </si>
  <si>
    <t>+13,0</t>
  </si>
  <si>
    <t>+50,0</t>
  </si>
  <si>
    <t>+47,8</t>
  </si>
  <si>
    <t>+1809,7</t>
  </si>
  <si>
    <t>+100,0</t>
  </si>
  <si>
    <t>+1124,3</t>
  </si>
  <si>
    <t>+420,4</t>
  </si>
  <si>
    <t>+1028,7</t>
  </si>
  <si>
    <t>+2540,8</t>
  </si>
  <si>
    <t>+3027,1</t>
  </si>
  <si>
    <t>+3144,8</t>
  </si>
  <si>
    <t>+395,0</t>
  </si>
  <si>
    <t>Приложение 2</t>
  </si>
  <si>
    <t>ИЗМЕНЕНИЯ, ВНОСИМЫЕ В ПРИЛОЖЕНИЕ 3 К РЕШЕНИЮ МС МО ОСТРОВ ДЕКАБРИСТОВ ОТ 11.12.2017Г. № 32/2017 "ОБ УТВЕРЖДЕНИИ МЕСТНОГО БЮДЖЕТА ВНУТРИГОРОДСКОГО МУНИЦИПАЛЬНОГО ОБРАЗОВАНИЯ САНКТ-ПЕТЕРБУРГА МУНИЦИПАЛЬНЫЙ ОКРУГ ОСТРОВ ДЕКАБРИСТОВ НА 2018 ГОД" РАСПРЕДЕЛЕНИЕ БЮДЖЕТНЫХ АССИГНОВАНИЙ МЕСТНОГО БЮДЖЕТА ВНУТРИГОРОДСКОГО МУНИЦИПАЛЬНОГО ОБРАЗОВАНИЯ САНКТ-ПЕТЕРБУРГА МУНИЦИПАЛЬНЫЙ ОКРУГ ОСТРОВ ДЕКАБРИСТОВ НА 2018 ГОД."</t>
  </si>
  <si>
    <t>к  Решению МС МО Остров Декабристов от 23.04.2018   № 11/2018   "О внесении изменений в Решение МС МО Остров Декабристов от 11 декабря 2017 г. №32/2017 "Об утверждении местного бюджета внутригородского муниципального образования Санкт-Петербурга муниципальный округ Остров Декабристов на 2018 год"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</si>
</sst>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color indexed="60"/>
      <name val="Arial"/>
      <family val="2"/>
    </font>
    <font>
      <sz val="8"/>
      <color indexed="60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9"/>
      <name val="Arial"/>
      <family val="2"/>
    </font>
    <font>
      <b/>
      <sz val="8"/>
      <color indexed="6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 readingOrder="1"/>
    </xf>
    <xf numFmtId="0" fontId="10" fillId="0" borderId="10" xfId="0" applyFont="1" applyBorder="1" applyAlignment="1">
      <alignment horizont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15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172" fontId="7" fillId="0" borderId="1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 readingOrder="1"/>
    </xf>
    <xf numFmtId="49" fontId="3" fillId="0" borderId="10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  <xf numFmtId="49" fontId="9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9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9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PageLayoutView="0" workbookViewId="0" topLeftCell="A1">
      <selection activeCell="A4" sqref="A4:G4"/>
    </sheetView>
  </sheetViews>
  <sheetFormatPr defaultColWidth="9.00390625" defaultRowHeight="12.75"/>
  <cols>
    <col min="1" max="1" width="5.00390625" style="13" customWidth="1"/>
    <col min="2" max="2" width="69.00390625" style="13" customWidth="1"/>
    <col min="3" max="3" width="7.875" style="13" customWidth="1"/>
    <col min="4" max="4" width="11.75390625" style="13" customWidth="1"/>
    <col min="5" max="5" width="7.125" style="13" customWidth="1"/>
    <col min="6" max="6" width="9.625" style="13" customWidth="1"/>
    <col min="7" max="10" width="6.50390625" style="13" hidden="1" customWidth="1"/>
    <col min="11" max="11" width="6.875" style="0" hidden="1" customWidth="1"/>
    <col min="12" max="13" width="0.12890625" style="0" hidden="1" customWidth="1"/>
    <col min="14" max="14" width="6.625" style="0" hidden="1" customWidth="1"/>
  </cols>
  <sheetData>
    <row r="1" spans="1:10" s="7" customFormat="1" ht="9.75">
      <c r="A1" s="57" t="s">
        <v>137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7" customFormat="1" ht="1.5" customHeight="1">
      <c r="A2" s="1"/>
      <c r="B2" s="1"/>
      <c r="C2" s="8"/>
      <c r="D2" s="8"/>
      <c r="E2" s="8"/>
      <c r="F2" s="1"/>
      <c r="G2" s="1"/>
      <c r="H2" s="1"/>
      <c r="I2" s="1"/>
      <c r="J2" s="1"/>
    </row>
    <row r="3" spans="1:10" s="7" customFormat="1" ht="15" customHeight="1">
      <c r="A3" s="58"/>
      <c r="B3" s="59"/>
      <c r="C3" s="59"/>
      <c r="D3" s="59"/>
      <c r="E3" s="59"/>
      <c r="F3" s="59"/>
      <c r="G3" s="59"/>
      <c r="H3" s="59"/>
      <c r="I3" s="59"/>
      <c r="J3" s="59"/>
    </row>
    <row r="4" spans="1:15" s="5" customFormat="1" ht="30" customHeight="1">
      <c r="A4" s="60" t="s">
        <v>139</v>
      </c>
      <c r="B4" s="61"/>
      <c r="C4" s="61"/>
      <c r="D4" s="61"/>
      <c r="E4" s="61"/>
      <c r="F4" s="61"/>
      <c r="G4" s="61"/>
      <c r="H4" s="6"/>
      <c r="I4" s="6"/>
      <c r="J4" s="6"/>
      <c r="K4" s="6"/>
      <c r="L4" s="6"/>
      <c r="M4" s="6"/>
      <c r="N4" s="6"/>
      <c r="O4" s="6"/>
    </row>
    <row r="5" spans="1:10" s="7" customFormat="1" ht="11.25" customHeight="1">
      <c r="A5" s="9"/>
      <c r="B5" s="10"/>
      <c r="C5" s="11"/>
      <c r="D5" s="11"/>
      <c r="E5" s="11"/>
      <c r="F5" s="11"/>
      <c r="G5" s="11"/>
      <c r="H5" s="11"/>
      <c r="I5" s="11"/>
      <c r="J5" s="11"/>
    </row>
    <row r="6" spans="1:12" s="7" customFormat="1" ht="49.5" customHeight="1">
      <c r="A6" s="62" t="s">
        <v>138</v>
      </c>
      <c r="B6" s="63"/>
      <c r="C6" s="63"/>
      <c r="D6" s="63"/>
      <c r="E6" s="63"/>
      <c r="F6" s="63"/>
      <c r="G6" s="63"/>
      <c r="H6" s="51"/>
      <c r="I6" s="51"/>
      <c r="J6" s="51"/>
      <c r="K6" s="51"/>
      <c r="L6" s="51"/>
    </row>
    <row r="7" spans="1:10" ht="12.75">
      <c r="A7" s="12"/>
      <c r="C7" s="14"/>
      <c r="D7" s="14"/>
      <c r="E7" s="14"/>
      <c r="F7" s="1"/>
      <c r="G7" s="1"/>
      <c r="H7" s="1"/>
      <c r="I7" s="1"/>
      <c r="J7" s="1"/>
    </row>
    <row r="8" spans="1:14" ht="61.5" customHeight="1">
      <c r="A8" s="15" t="s">
        <v>4</v>
      </c>
      <c r="B8" s="15" t="s">
        <v>5</v>
      </c>
      <c r="C8" s="16" t="s">
        <v>6</v>
      </c>
      <c r="D8" s="16" t="s">
        <v>7</v>
      </c>
      <c r="E8" s="16" t="s">
        <v>63</v>
      </c>
      <c r="F8" s="4" t="s">
        <v>116</v>
      </c>
      <c r="G8" s="17" t="s">
        <v>0</v>
      </c>
      <c r="H8" s="17" t="s">
        <v>8</v>
      </c>
      <c r="I8" s="17" t="s">
        <v>9</v>
      </c>
      <c r="J8" s="17" t="s">
        <v>10</v>
      </c>
      <c r="K8" s="18" t="s">
        <v>1</v>
      </c>
      <c r="L8" s="18" t="s">
        <v>11</v>
      </c>
      <c r="M8" s="18" t="s">
        <v>2</v>
      </c>
      <c r="N8" s="18" t="s">
        <v>3</v>
      </c>
    </row>
    <row r="9" spans="1:14" ht="38.25" customHeight="1">
      <c r="A9" s="15" t="s">
        <v>55</v>
      </c>
      <c r="B9" s="35" t="s">
        <v>45</v>
      </c>
      <c r="C9" s="40"/>
      <c r="D9" s="40"/>
      <c r="E9" s="40"/>
      <c r="F9" s="56" t="s">
        <v>133</v>
      </c>
      <c r="G9" s="17"/>
      <c r="H9" s="17"/>
      <c r="I9" s="17"/>
      <c r="J9" s="17"/>
      <c r="K9" s="18"/>
      <c r="L9" s="18"/>
      <c r="M9" s="18"/>
      <c r="N9" s="18"/>
    </row>
    <row r="10" spans="1:14" ht="16.5" customHeight="1">
      <c r="A10" s="19" t="s">
        <v>12</v>
      </c>
      <c r="B10" s="36" t="s">
        <v>13</v>
      </c>
      <c r="C10" s="41" t="s">
        <v>14</v>
      </c>
      <c r="D10" s="41"/>
      <c r="E10" s="41"/>
      <c r="F10" s="42">
        <f>F11+F16</f>
        <v>-323.7</v>
      </c>
      <c r="G10" s="3">
        <f>SUM(G11:G16)</f>
        <v>261.59999999999997</v>
      </c>
      <c r="H10" s="3">
        <f>SUM(H11:H16)</f>
        <v>46.89999999999998</v>
      </c>
      <c r="I10" s="3">
        <f>SUM(I11:I16)</f>
        <v>91.39999999999998</v>
      </c>
      <c r="J10" s="3">
        <f>SUM(J11:J16)</f>
        <v>91.39999999999998</v>
      </c>
      <c r="K10" s="20" t="e">
        <f>#REF!+#REF!</f>
        <v>#REF!</v>
      </c>
      <c r="L10" s="20" t="e">
        <f>#REF!+#REF!</f>
        <v>#REF!</v>
      </c>
      <c r="M10" s="20" t="e">
        <f>#REF!+#REF!</f>
        <v>#REF!</v>
      </c>
      <c r="N10" s="20" t="e">
        <f>#REF!+#REF!</f>
        <v>#REF!</v>
      </c>
    </row>
    <row r="11" spans="1:17" ht="36" customHeight="1">
      <c r="A11" s="19" t="s">
        <v>15</v>
      </c>
      <c r="B11" s="2" t="s">
        <v>16</v>
      </c>
      <c r="C11" s="41" t="s">
        <v>17</v>
      </c>
      <c r="D11" s="43"/>
      <c r="E11" s="43"/>
      <c r="F11" s="44">
        <f>F12</f>
        <v>-351.5</v>
      </c>
      <c r="G11" s="26">
        <v>65.7</v>
      </c>
      <c r="H11" s="26">
        <v>0</v>
      </c>
      <c r="I11" s="26">
        <v>0</v>
      </c>
      <c r="J11" s="26">
        <v>0</v>
      </c>
      <c r="K11" s="20" t="e">
        <f>#REF!+#REF!+#REF!+#REF!</f>
        <v>#REF!</v>
      </c>
      <c r="L11" s="20" t="e">
        <f>#REF!+#REF!+#REF!+#REF!</f>
        <v>#REF!</v>
      </c>
      <c r="M11" s="20" t="e">
        <f>#REF!+#REF!+#REF!+#REF!</f>
        <v>#REF!</v>
      </c>
      <c r="N11" s="28" t="e">
        <f>#REF!+#REF!+#REF!+#REF!</f>
        <v>#REF!</v>
      </c>
      <c r="O11" s="25"/>
      <c r="P11" s="25"/>
      <c r="Q11" s="25"/>
    </row>
    <row r="12" spans="1:14" ht="21.75" customHeight="1">
      <c r="A12" s="23" t="s">
        <v>89</v>
      </c>
      <c r="B12" s="36" t="s">
        <v>18</v>
      </c>
      <c r="C12" s="39" t="s">
        <v>17</v>
      </c>
      <c r="D12" s="39" t="s">
        <v>88</v>
      </c>
      <c r="E12" s="45"/>
      <c r="F12" s="46">
        <f>F13+F14+F15</f>
        <v>-351.5</v>
      </c>
      <c r="G12" s="22"/>
      <c r="H12" s="22"/>
      <c r="I12" s="22"/>
      <c r="J12" s="22"/>
      <c r="K12" s="24"/>
      <c r="L12" s="24"/>
      <c r="M12" s="24"/>
      <c r="N12" s="24"/>
    </row>
    <row r="13" spans="1:14" ht="30.75" customHeight="1">
      <c r="A13" s="23"/>
      <c r="B13" s="36" t="s">
        <v>56</v>
      </c>
      <c r="C13" s="39" t="s">
        <v>17</v>
      </c>
      <c r="D13" s="39" t="s">
        <v>88</v>
      </c>
      <c r="E13" s="43" t="s">
        <v>57</v>
      </c>
      <c r="F13" s="46">
        <v>-458.2</v>
      </c>
      <c r="G13" s="26"/>
      <c r="H13" s="26"/>
      <c r="I13" s="26"/>
      <c r="J13" s="26"/>
      <c r="K13" s="27" t="e">
        <f>#REF!+#REF!</f>
        <v>#REF!</v>
      </c>
      <c r="L13" s="27" t="e">
        <f>#REF!+#REF!</f>
        <v>#REF!</v>
      </c>
      <c r="M13" s="27" t="e">
        <f>#REF!+#REF!</f>
        <v>#REF!</v>
      </c>
      <c r="N13" s="27" t="e">
        <f>#REF!+#REF!</f>
        <v>#REF!</v>
      </c>
    </row>
    <row r="14" spans="1:14" ht="18" customHeight="1">
      <c r="A14" s="23"/>
      <c r="B14" s="36" t="s">
        <v>68</v>
      </c>
      <c r="C14" s="39" t="s">
        <v>17</v>
      </c>
      <c r="D14" s="39" t="s">
        <v>88</v>
      </c>
      <c r="E14" s="39" t="s">
        <v>58</v>
      </c>
      <c r="F14" s="52" t="s">
        <v>121</v>
      </c>
      <c r="G14" s="26"/>
      <c r="H14" s="26"/>
      <c r="I14" s="26"/>
      <c r="J14" s="26"/>
      <c r="K14" s="27"/>
      <c r="L14" s="27"/>
      <c r="M14" s="27"/>
      <c r="N14" s="27"/>
    </row>
    <row r="15" spans="1:14" ht="14.25" customHeight="1">
      <c r="A15" s="23"/>
      <c r="B15" s="36" t="s">
        <v>60</v>
      </c>
      <c r="C15" s="39" t="s">
        <v>17</v>
      </c>
      <c r="D15" s="39" t="s">
        <v>88</v>
      </c>
      <c r="E15" s="39" t="s">
        <v>59</v>
      </c>
      <c r="F15" s="52" t="s">
        <v>122</v>
      </c>
      <c r="G15" s="26"/>
      <c r="H15" s="26"/>
      <c r="I15" s="26"/>
      <c r="J15" s="26"/>
      <c r="K15" s="27"/>
      <c r="L15" s="27"/>
      <c r="M15" s="27"/>
      <c r="N15" s="27"/>
    </row>
    <row r="16" spans="1:14" ht="16.5" customHeight="1">
      <c r="A16" s="19" t="s">
        <v>119</v>
      </c>
      <c r="B16" s="2" t="s">
        <v>19</v>
      </c>
      <c r="C16" s="47" t="s">
        <v>20</v>
      </c>
      <c r="D16" s="45"/>
      <c r="E16" s="45"/>
      <c r="F16" s="53" t="str">
        <f>F17</f>
        <v>+27,8</v>
      </c>
      <c r="G16" s="29">
        <f>259.5+21.4-12-73</f>
        <v>195.89999999999998</v>
      </c>
      <c r="H16" s="29">
        <f>339.5+21.4-15-111-55-73-60</f>
        <v>46.89999999999998</v>
      </c>
      <c r="I16" s="29">
        <f>589.5+21.4-30-350-6.5-73-60</f>
        <v>91.39999999999998</v>
      </c>
      <c r="J16" s="29">
        <f>424.5+21.4-115-6.5-100-73-60</f>
        <v>91.39999999999998</v>
      </c>
      <c r="K16" s="21" t="e">
        <f>#REF!+#REF!+#REF!</f>
        <v>#REF!</v>
      </c>
      <c r="L16" s="21" t="e">
        <f>#REF!+#REF!+#REF!</f>
        <v>#REF!</v>
      </c>
      <c r="M16" s="21" t="e">
        <f>#REF!+#REF!+#REF!</f>
        <v>#REF!</v>
      </c>
      <c r="N16" s="21" t="e">
        <f>#REF!+#REF!+#REF!</f>
        <v>#REF!</v>
      </c>
    </row>
    <row r="17" spans="1:14" ht="15" customHeight="1">
      <c r="A17" s="23" t="s">
        <v>120</v>
      </c>
      <c r="B17" s="36" t="s">
        <v>86</v>
      </c>
      <c r="C17" s="43" t="s">
        <v>20</v>
      </c>
      <c r="D17" s="39" t="s">
        <v>87</v>
      </c>
      <c r="E17" s="43"/>
      <c r="F17" s="52" t="s">
        <v>124</v>
      </c>
      <c r="G17" s="30"/>
      <c r="H17" s="30"/>
      <c r="I17" s="30"/>
      <c r="J17" s="30"/>
      <c r="K17" s="27"/>
      <c r="L17" s="27"/>
      <c r="M17" s="27"/>
      <c r="N17" s="27"/>
    </row>
    <row r="18" spans="1:14" ht="14.25" customHeight="1">
      <c r="A18" s="23"/>
      <c r="B18" s="36" t="s">
        <v>68</v>
      </c>
      <c r="C18" s="43" t="s">
        <v>20</v>
      </c>
      <c r="D18" s="39" t="s">
        <v>87</v>
      </c>
      <c r="E18" s="43" t="s">
        <v>58</v>
      </c>
      <c r="F18" s="52" t="s">
        <v>123</v>
      </c>
      <c r="G18" s="30"/>
      <c r="H18" s="30"/>
      <c r="I18" s="30"/>
      <c r="J18" s="30"/>
      <c r="K18" s="27"/>
      <c r="L18" s="27"/>
      <c r="M18" s="27"/>
      <c r="N18" s="27"/>
    </row>
    <row r="19" spans="1:14" ht="14.25" customHeight="1">
      <c r="A19" s="23"/>
      <c r="B19" s="36" t="s">
        <v>61</v>
      </c>
      <c r="C19" s="43" t="s">
        <v>20</v>
      </c>
      <c r="D19" s="39" t="s">
        <v>87</v>
      </c>
      <c r="E19" s="43" t="s">
        <v>62</v>
      </c>
      <c r="F19" s="46">
        <v>-7.8</v>
      </c>
      <c r="G19" s="30"/>
      <c r="H19" s="30"/>
      <c r="I19" s="30"/>
      <c r="J19" s="30"/>
      <c r="K19" s="27"/>
      <c r="L19" s="27"/>
      <c r="M19" s="27"/>
      <c r="N19" s="27"/>
    </row>
    <row r="20" spans="1:14" ht="14.25" customHeight="1">
      <c r="A20" s="19" t="s">
        <v>65</v>
      </c>
      <c r="B20" s="36" t="s">
        <v>95</v>
      </c>
      <c r="C20" s="41" t="s">
        <v>96</v>
      </c>
      <c r="D20" s="43"/>
      <c r="E20" s="43"/>
      <c r="F20" s="53" t="str">
        <f>F21</f>
        <v>+13,0</v>
      </c>
      <c r="G20" s="30"/>
      <c r="H20" s="30"/>
      <c r="I20" s="30"/>
      <c r="J20" s="30"/>
      <c r="K20" s="27"/>
      <c r="L20" s="27"/>
      <c r="M20" s="27"/>
      <c r="N20" s="27"/>
    </row>
    <row r="21" spans="1:14" ht="15.75" customHeight="1">
      <c r="A21" s="19" t="s">
        <v>66</v>
      </c>
      <c r="B21" s="2" t="s">
        <v>97</v>
      </c>
      <c r="C21" s="41" t="s">
        <v>98</v>
      </c>
      <c r="D21" s="43"/>
      <c r="E21" s="43"/>
      <c r="F21" s="53" t="str">
        <f>F22</f>
        <v>+13,0</v>
      </c>
      <c r="G21" s="30"/>
      <c r="H21" s="30"/>
      <c r="I21" s="30"/>
      <c r="J21" s="30"/>
      <c r="K21" s="27"/>
      <c r="L21" s="27"/>
      <c r="M21" s="27"/>
      <c r="N21" s="27"/>
    </row>
    <row r="22" spans="1:14" ht="21" customHeight="1">
      <c r="A22" s="23" t="s">
        <v>67</v>
      </c>
      <c r="B22" s="38" t="s">
        <v>99</v>
      </c>
      <c r="C22" s="43" t="s">
        <v>98</v>
      </c>
      <c r="D22" s="43" t="s">
        <v>100</v>
      </c>
      <c r="E22" s="43"/>
      <c r="F22" s="54" t="str">
        <f>F23</f>
        <v>+13,0</v>
      </c>
      <c r="G22" s="30"/>
      <c r="H22" s="30"/>
      <c r="I22" s="30"/>
      <c r="J22" s="30"/>
      <c r="K22" s="27"/>
      <c r="L22" s="27"/>
      <c r="M22" s="27"/>
      <c r="N22" s="27"/>
    </row>
    <row r="23" spans="1:14" ht="14.25" customHeight="1">
      <c r="A23" s="23"/>
      <c r="B23" s="36" t="s">
        <v>68</v>
      </c>
      <c r="C23" s="43" t="s">
        <v>98</v>
      </c>
      <c r="D23" s="43" t="s">
        <v>100</v>
      </c>
      <c r="E23" s="43" t="s">
        <v>58</v>
      </c>
      <c r="F23" s="52" t="s">
        <v>125</v>
      </c>
      <c r="G23" s="30"/>
      <c r="H23" s="30"/>
      <c r="I23" s="30"/>
      <c r="J23" s="30"/>
      <c r="K23" s="27"/>
      <c r="L23" s="27"/>
      <c r="M23" s="27"/>
      <c r="N23" s="27"/>
    </row>
    <row r="24" spans="1:14" ht="15" customHeight="1">
      <c r="A24" s="19" t="s">
        <v>21</v>
      </c>
      <c r="B24" s="36" t="s">
        <v>22</v>
      </c>
      <c r="C24" s="41" t="s">
        <v>23</v>
      </c>
      <c r="D24" s="41"/>
      <c r="E24" s="41"/>
      <c r="F24" s="55" t="s">
        <v>135</v>
      </c>
      <c r="G24" s="3">
        <f>SUM(G25:G28)</f>
        <v>0</v>
      </c>
      <c r="H24" s="3">
        <f>SUM(H25:H28)</f>
        <v>4532.02</v>
      </c>
      <c r="I24" s="3">
        <f>SUM(I25:I28)</f>
        <v>4435</v>
      </c>
      <c r="J24" s="3">
        <f>SUM(J25:J28)</f>
        <v>1285</v>
      </c>
      <c r="K24" s="20" t="e">
        <f>#REF!+K25+#REF!</f>
        <v>#REF!</v>
      </c>
      <c r="L24" s="20" t="e">
        <f>#REF!+L25+#REF!</f>
        <v>#REF!</v>
      </c>
      <c r="M24" s="20" t="e">
        <f>#REF!+M25+#REF!</f>
        <v>#REF!</v>
      </c>
      <c r="N24" s="20" t="e">
        <f>#REF!+N25+#REF!</f>
        <v>#REF!</v>
      </c>
    </row>
    <row r="25" spans="1:14" ht="16.5" customHeight="1">
      <c r="A25" s="19" t="s">
        <v>24</v>
      </c>
      <c r="B25" s="2" t="s">
        <v>25</v>
      </c>
      <c r="C25" s="47" t="s">
        <v>26</v>
      </c>
      <c r="D25" s="45"/>
      <c r="E25" s="45"/>
      <c r="F25" s="55" t="s">
        <v>135</v>
      </c>
      <c r="G25" s="22">
        <f>10-10</f>
        <v>0</v>
      </c>
      <c r="H25" s="22">
        <f>3260+250+15+85+30+100+336.67+355.35+100</f>
        <v>4532.02</v>
      </c>
      <c r="I25" s="22">
        <f>1705+30+10+350+60+30+1200+250+800</f>
        <v>4435</v>
      </c>
      <c r="J25" s="22">
        <f>60+85+1140</f>
        <v>1285</v>
      </c>
      <c r="K25" s="21" t="e">
        <f>SUM(K27,K31,#REF!,#REF!,K35,K42,K47,#REF!,#REF!,#REF!,#REF!,#REF!)</f>
        <v>#REF!</v>
      </c>
      <c r="L25" s="21" t="e">
        <f>SUM(L27,L31,#REF!,#REF!,L35,L42,L47,#REF!,#REF!,#REF!,#REF!,#REF!)</f>
        <v>#REF!</v>
      </c>
      <c r="M25" s="21" t="e">
        <f>SUM(M27,M31,#REF!,#REF!,M35,M42,M47,#REF!,#REF!,#REF!,#REF!,#REF!)</f>
        <v>#REF!</v>
      </c>
      <c r="N25" s="21" t="e">
        <f>SUM(N27,N31,#REF!,#REF!,N35,N42,N47,#REF!,#REF!,#REF!,#REF!,#REF!)</f>
        <v>#REF!</v>
      </c>
    </row>
    <row r="26" spans="1:14" ht="15.75" customHeight="1">
      <c r="A26" s="23" t="s">
        <v>53</v>
      </c>
      <c r="B26" s="36" t="s">
        <v>27</v>
      </c>
      <c r="C26" s="39" t="s">
        <v>26</v>
      </c>
      <c r="D26" s="39" t="s">
        <v>69</v>
      </c>
      <c r="E26" s="45"/>
      <c r="F26" s="52" t="s">
        <v>134</v>
      </c>
      <c r="G26" s="22"/>
      <c r="H26" s="22"/>
      <c r="I26" s="22"/>
      <c r="J26" s="22"/>
      <c r="K26" s="21"/>
      <c r="L26" s="21"/>
      <c r="M26" s="21"/>
      <c r="N26" s="21"/>
    </row>
    <row r="27" spans="1:14" ht="23.25" customHeight="1">
      <c r="A27" s="23"/>
      <c r="B27" s="36" t="s">
        <v>28</v>
      </c>
      <c r="C27" s="39" t="s">
        <v>26</v>
      </c>
      <c r="D27" s="39" t="s">
        <v>70</v>
      </c>
      <c r="E27" s="45"/>
      <c r="F27" s="54" t="str">
        <f>F28</f>
        <v>+1809,7</v>
      </c>
      <c r="G27" s="22"/>
      <c r="H27" s="22"/>
      <c r="I27" s="22"/>
      <c r="J27" s="22"/>
      <c r="K27" s="24" t="e">
        <f>K28</f>
        <v>#REF!</v>
      </c>
      <c r="L27" s="24" t="e">
        <f>L28</f>
        <v>#REF!</v>
      </c>
      <c r="M27" s="24" t="e">
        <f>M28</f>
        <v>#REF!</v>
      </c>
      <c r="N27" s="24" t="e">
        <f>N28</f>
        <v>#REF!</v>
      </c>
    </row>
    <row r="28" spans="1:14" ht="12.75">
      <c r="A28" s="23"/>
      <c r="B28" s="36" t="s">
        <v>68</v>
      </c>
      <c r="C28" s="39" t="s">
        <v>26</v>
      </c>
      <c r="D28" s="39" t="s">
        <v>70</v>
      </c>
      <c r="E28" s="39" t="s">
        <v>58</v>
      </c>
      <c r="F28" s="52" t="s">
        <v>128</v>
      </c>
      <c r="G28" s="26"/>
      <c r="H28" s="26"/>
      <c r="I28" s="26"/>
      <c r="J28" s="26"/>
      <c r="K28" s="27" t="e">
        <f>#REF!</f>
        <v>#REF!</v>
      </c>
      <c r="L28" s="27" t="e">
        <f>#REF!</f>
        <v>#REF!</v>
      </c>
      <c r="M28" s="27" t="e">
        <f>#REF!</f>
        <v>#REF!</v>
      </c>
      <c r="N28" s="27" t="e">
        <f>#REF!</f>
        <v>#REF!</v>
      </c>
    </row>
    <row r="29" spans="1:14" ht="24" customHeight="1">
      <c r="A29" s="23"/>
      <c r="B29" s="36" t="s">
        <v>118</v>
      </c>
      <c r="C29" s="39" t="s">
        <v>26</v>
      </c>
      <c r="D29" s="39" t="s">
        <v>117</v>
      </c>
      <c r="E29" s="45"/>
      <c r="F29" s="54" t="str">
        <f>F30</f>
        <v>+100,0</v>
      </c>
      <c r="G29" s="26"/>
      <c r="H29" s="26"/>
      <c r="I29" s="26"/>
      <c r="J29" s="26"/>
      <c r="K29" s="27"/>
      <c r="L29" s="27"/>
      <c r="M29" s="27"/>
      <c r="N29" s="27"/>
    </row>
    <row r="30" spans="1:14" ht="12.75">
      <c r="A30" s="23"/>
      <c r="B30" s="36" t="s">
        <v>68</v>
      </c>
      <c r="C30" s="39" t="s">
        <v>26</v>
      </c>
      <c r="D30" s="39" t="s">
        <v>117</v>
      </c>
      <c r="E30" s="39" t="s">
        <v>58</v>
      </c>
      <c r="F30" s="52" t="s">
        <v>129</v>
      </c>
      <c r="G30" s="26"/>
      <c r="H30" s="26"/>
      <c r="I30" s="26"/>
      <c r="J30" s="26"/>
      <c r="K30" s="27"/>
      <c r="L30" s="27"/>
      <c r="M30" s="27"/>
      <c r="N30" s="27"/>
    </row>
    <row r="31" spans="1:14" ht="15" customHeight="1">
      <c r="A31" s="23"/>
      <c r="B31" s="36" t="s">
        <v>29</v>
      </c>
      <c r="C31" s="39" t="s">
        <v>26</v>
      </c>
      <c r="D31" s="39" t="s">
        <v>71</v>
      </c>
      <c r="E31" s="45"/>
      <c r="F31" s="54">
        <f>F32</f>
        <v>-6.9</v>
      </c>
      <c r="G31" s="22"/>
      <c r="H31" s="22"/>
      <c r="I31" s="22"/>
      <c r="J31" s="22"/>
      <c r="K31" s="24" t="e">
        <f>K32</f>
        <v>#REF!</v>
      </c>
      <c r="L31" s="24" t="e">
        <f>L32</f>
        <v>#REF!</v>
      </c>
      <c r="M31" s="24" t="e">
        <f>M32</f>
        <v>#REF!</v>
      </c>
      <c r="N31" s="24" t="e">
        <f>N32</f>
        <v>#REF!</v>
      </c>
    </row>
    <row r="32" spans="1:14" ht="13.5" customHeight="1">
      <c r="A32" s="23"/>
      <c r="B32" s="36" t="s">
        <v>68</v>
      </c>
      <c r="C32" s="43" t="s">
        <v>26</v>
      </c>
      <c r="D32" s="39" t="s">
        <v>71</v>
      </c>
      <c r="E32" s="43" t="s">
        <v>58</v>
      </c>
      <c r="F32" s="54">
        <v>-6.9</v>
      </c>
      <c r="G32" s="26"/>
      <c r="H32" s="26"/>
      <c r="I32" s="26"/>
      <c r="J32" s="26"/>
      <c r="K32" s="27" t="e">
        <f>#REF!</f>
        <v>#REF!</v>
      </c>
      <c r="L32" s="27" t="e">
        <f>#REF!</f>
        <v>#REF!</v>
      </c>
      <c r="M32" s="27" t="e">
        <f>#REF!</f>
        <v>#REF!</v>
      </c>
      <c r="N32" s="27" t="e">
        <f>#REF!</f>
        <v>#REF!</v>
      </c>
    </row>
    <row r="33" spans="1:14" ht="21" customHeight="1">
      <c r="A33" s="23"/>
      <c r="B33" s="38" t="s">
        <v>46</v>
      </c>
      <c r="C33" s="43" t="s">
        <v>26</v>
      </c>
      <c r="D33" s="39" t="s">
        <v>72</v>
      </c>
      <c r="E33" s="43"/>
      <c r="F33" s="54" t="str">
        <f>F34</f>
        <v>+1124,3</v>
      </c>
      <c r="G33" s="26"/>
      <c r="H33" s="26"/>
      <c r="I33" s="26"/>
      <c r="J33" s="26"/>
      <c r="K33" s="27"/>
      <c r="L33" s="27"/>
      <c r="M33" s="27"/>
      <c r="N33" s="27"/>
    </row>
    <row r="34" spans="1:14" ht="12.75">
      <c r="A34" s="23"/>
      <c r="B34" s="36" t="s">
        <v>68</v>
      </c>
      <c r="C34" s="43" t="s">
        <v>26</v>
      </c>
      <c r="D34" s="39" t="s">
        <v>72</v>
      </c>
      <c r="E34" s="43" t="s">
        <v>58</v>
      </c>
      <c r="F34" s="52" t="s">
        <v>130</v>
      </c>
      <c r="G34" s="26"/>
      <c r="H34" s="26"/>
      <c r="I34" s="26"/>
      <c r="J34" s="26"/>
      <c r="K34" s="27"/>
      <c r="L34" s="27"/>
      <c r="M34" s="27"/>
      <c r="N34" s="27"/>
    </row>
    <row r="35" spans="1:14" ht="21" customHeight="1">
      <c r="A35" s="23" t="s">
        <v>104</v>
      </c>
      <c r="B35" s="36" t="s">
        <v>47</v>
      </c>
      <c r="C35" s="39" t="s">
        <v>26</v>
      </c>
      <c r="D35" s="39" t="s">
        <v>73</v>
      </c>
      <c r="E35" s="45"/>
      <c r="F35" s="46">
        <f>F38+F40+F36</f>
        <v>-1306</v>
      </c>
      <c r="G35" s="22"/>
      <c r="H35" s="22"/>
      <c r="I35" s="22"/>
      <c r="J35" s="22"/>
      <c r="K35" s="24" t="e">
        <f>K39</f>
        <v>#REF!</v>
      </c>
      <c r="L35" s="24" t="e">
        <f>L39</f>
        <v>#REF!</v>
      </c>
      <c r="M35" s="24" t="e">
        <f>M39</f>
        <v>#REF!</v>
      </c>
      <c r="N35" s="24" t="e">
        <f>N39</f>
        <v>#REF!</v>
      </c>
    </row>
    <row r="36" spans="1:14" ht="15.75" customHeight="1">
      <c r="A36" s="23"/>
      <c r="B36" s="36" t="s">
        <v>115</v>
      </c>
      <c r="C36" s="43" t="s">
        <v>26</v>
      </c>
      <c r="D36" s="39" t="s">
        <v>114</v>
      </c>
      <c r="E36" s="45"/>
      <c r="F36" s="46">
        <f>F37</f>
        <v>-3</v>
      </c>
      <c r="G36" s="22"/>
      <c r="H36" s="22"/>
      <c r="I36" s="22"/>
      <c r="J36" s="22"/>
      <c r="K36" s="24"/>
      <c r="L36" s="24"/>
      <c r="M36" s="24"/>
      <c r="N36" s="24"/>
    </row>
    <row r="37" spans="1:14" ht="12.75">
      <c r="A37" s="23"/>
      <c r="B37" s="36" t="s">
        <v>68</v>
      </c>
      <c r="C37" s="43" t="s">
        <v>26</v>
      </c>
      <c r="D37" s="39" t="s">
        <v>114</v>
      </c>
      <c r="E37" s="43" t="s">
        <v>58</v>
      </c>
      <c r="F37" s="46">
        <v>-3</v>
      </c>
      <c r="G37" s="22"/>
      <c r="H37" s="22"/>
      <c r="I37" s="22"/>
      <c r="J37" s="22"/>
      <c r="K37" s="24"/>
      <c r="L37" s="24"/>
      <c r="M37" s="24"/>
      <c r="N37" s="24"/>
    </row>
    <row r="38" spans="1:14" ht="13.5" customHeight="1">
      <c r="A38" s="23"/>
      <c r="B38" s="36" t="s">
        <v>48</v>
      </c>
      <c r="C38" s="39" t="s">
        <v>26</v>
      </c>
      <c r="D38" s="39" t="s">
        <v>74</v>
      </c>
      <c r="E38" s="45"/>
      <c r="F38" s="46">
        <f>F39</f>
        <v>-3</v>
      </c>
      <c r="G38" s="22"/>
      <c r="H38" s="22"/>
      <c r="I38" s="22"/>
      <c r="J38" s="22"/>
      <c r="K38" s="24"/>
      <c r="L38" s="24"/>
      <c r="M38" s="24"/>
      <c r="N38" s="24"/>
    </row>
    <row r="39" spans="1:14" ht="12.75">
      <c r="A39" s="23"/>
      <c r="B39" s="36" t="s">
        <v>68</v>
      </c>
      <c r="C39" s="43" t="s">
        <v>26</v>
      </c>
      <c r="D39" s="39" t="s">
        <v>74</v>
      </c>
      <c r="E39" s="43" t="s">
        <v>58</v>
      </c>
      <c r="F39" s="46">
        <v>-3</v>
      </c>
      <c r="G39" s="26"/>
      <c r="H39" s="26"/>
      <c r="I39" s="26"/>
      <c r="J39" s="26"/>
      <c r="K39" s="27" t="e">
        <f>#REF!</f>
        <v>#REF!</v>
      </c>
      <c r="L39" s="27" t="e">
        <f>#REF!</f>
        <v>#REF!</v>
      </c>
      <c r="M39" s="27" t="e">
        <f>#REF!</f>
        <v>#REF!</v>
      </c>
      <c r="N39" s="27" t="e">
        <f>#REF!</f>
        <v>#REF!</v>
      </c>
    </row>
    <row r="40" spans="1:14" ht="14.25" customHeight="1">
      <c r="A40" s="23"/>
      <c r="B40" s="36" t="s">
        <v>90</v>
      </c>
      <c r="C40" s="39" t="s">
        <v>26</v>
      </c>
      <c r="D40" s="39" t="s">
        <v>75</v>
      </c>
      <c r="E40" s="45"/>
      <c r="F40" s="46">
        <f>F41</f>
        <v>-1300</v>
      </c>
      <c r="G40" s="26"/>
      <c r="H40" s="26"/>
      <c r="I40" s="26"/>
      <c r="J40" s="26"/>
      <c r="K40" s="27"/>
      <c r="L40" s="27"/>
      <c r="M40" s="27"/>
      <c r="N40" s="27"/>
    </row>
    <row r="41" spans="1:14" ht="12.75">
      <c r="A41" s="23"/>
      <c r="B41" s="36" t="s">
        <v>68</v>
      </c>
      <c r="C41" s="43" t="s">
        <v>26</v>
      </c>
      <c r="D41" s="39" t="s">
        <v>75</v>
      </c>
      <c r="E41" s="43" t="s">
        <v>58</v>
      </c>
      <c r="F41" s="46">
        <v>-1300</v>
      </c>
      <c r="G41" s="26"/>
      <c r="H41" s="26"/>
      <c r="I41" s="26"/>
      <c r="J41" s="26"/>
      <c r="K41" s="27"/>
      <c r="L41" s="27"/>
      <c r="M41" s="27"/>
      <c r="N41" s="27"/>
    </row>
    <row r="42" spans="1:14" ht="13.5" customHeight="1">
      <c r="A42" s="23" t="s">
        <v>105</v>
      </c>
      <c r="B42" s="36" t="s">
        <v>30</v>
      </c>
      <c r="C42" s="39" t="s">
        <v>26</v>
      </c>
      <c r="D42" s="39" t="s">
        <v>76</v>
      </c>
      <c r="E42" s="45"/>
      <c r="F42" s="52" t="s">
        <v>136</v>
      </c>
      <c r="G42" s="22"/>
      <c r="H42" s="22"/>
      <c r="I42" s="22"/>
      <c r="J42" s="22"/>
      <c r="K42" s="24" t="e">
        <f>K44</f>
        <v>#REF!</v>
      </c>
      <c r="L42" s="24" t="e">
        <f>L44</f>
        <v>#REF!</v>
      </c>
      <c r="M42" s="24" t="e">
        <f>M44</f>
        <v>#REF!</v>
      </c>
      <c r="N42" s="24" t="e">
        <f>N44</f>
        <v>#REF!</v>
      </c>
    </row>
    <row r="43" spans="1:14" ht="14.25" customHeight="1">
      <c r="A43" s="23"/>
      <c r="B43" s="37" t="s">
        <v>101</v>
      </c>
      <c r="C43" s="39" t="s">
        <v>26</v>
      </c>
      <c r="D43" s="39" t="s">
        <v>77</v>
      </c>
      <c r="E43" s="45"/>
      <c r="F43" s="46">
        <f>F44</f>
        <v>-1.5</v>
      </c>
      <c r="G43" s="22"/>
      <c r="H43" s="22"/>
      <c r="I43" s="22"/>
      <c r="J43" s="22"/>
      <c r="K43" s="24"/>
      <c r="L43" s="24"/>
      <c r="M43" s="24"/>
      <c r="N43" s="24"/>
    </row>
    <row r="44" spans="1:14" ht="12.75">
      <c r="A44" s="23"/>
      <c r="B44" s="36" t="s">
        <v>68</v>
      </c>
      <c r="C44" s="43" t="s">
        <v>26</v>
      </c>
      <c r="D44" s="39" t="s">
        <v>77</v>
      </c>
      <c r="E44" s="43" t="s">
        <v>58</v>
      </c>
      <c r="F44" s="46">
        <v>-1.5</v>
      </c>
      <c r="G44" s="26"/>
      <c r="H44" s="26"/>
      <c r="I44" s="26"/>
      <c r="J44" s="26"/>
      <c r="K44" s="27" t="e">
        <f>#REF!</f>
        <v>#REF!</v>
      </c>
      <c r="L44" s="27" t="e">
        <f>#REF!</f>
        <v>#REF!</v>
      </c>
      <c r="M44" s="27" t="e">
        <f>#REF!</f>
        <v>#REF!</v>
      </c>
      <c r="N44" s="27" t="e">
        <f>#REF!</f>
        <v>#REF!</v>
      </c>
    </row>
    <row r="45" spans="1:14" ht="12.75" customHeight="1">
      <c r="A45" s="23"/>
      <c r="B45" s="36" t="s">
        <v>93</v>
      </c>
      <c r="C45" s="43" t="s">
        <v>26</v>
      </c>
      <c r="D45" s="39" t="s">
        <v>94</v>
      </c>
      <c r="E45" s="43"/>
      <c r="F45" s="54" t="str">
        <f>F46</f>
        <v>+420,4</v>
      </c>
      <c r="G45" s="26"/>
      <c r="H45" s="26"/>
      <c r="I45" s="26"/>
      <c r="J45" s="26"/>
      <c r="K45" s="27"/>
      <c r="L45" s="27"/>
      <c r="M45" s="27"/>
      <c r="N45" s="27"/>
    </row>
    <row r="46" spans="1:14" ht="13.5" customHeight="1">
      <c r="A46" s="23"/>
      <c r="B46" s="36" t="s">
        <v>68</v>
      </c>
      <c r="C46" s="43" t="s">
        <v>26</v>
      </c>
      <c r="D46" s="39" t="s">
        <v>94</v>
      </c>
      <c r="E46" s="43" t="s">
        <v>58</v>
      </c>
      <c r="F46" s="52" t="s">
        <v>131</v>
      </c>
      <c r="G46" s="26"/>
      <c r="H46" s="26"/>
      <c r="I46" s="26"/>
      <c r="J46" s="26"/>
      <c r="K46" s="27"/>
      <c r="L46" s="27"/>
      <c r="M46" s="27"/>
      <c r="N46" s="27"/>
    </row>
    <row r="47" spans="1:14" ht="23.25" customHeight="1">
      <c r="A47" s="23"/>
      <c r="B47" s="37" t="s">
        <v>102</v>
      </c>
      <c r="C47" s="39" t="s">
        <v>26</v>
      </c>
      <c r="D47" s="39" t="s">
        <v>78</v>
      </c>
      <c r="E47" s="45"/>
      <c r="F47" s="54">
        <f>F48</f>
        <v>-8.9</v>
      </c>
      <c r="G47" s="22"/>
      <c r="H47" s="22"/>
      <c r="I47" s="22"/>
      <c r="J47" s="22"/>
      <c r="K47" s="24" t="e">
        <f>K48</f>
        <v>#REF!</v>
      </c>
      <c r="L47" s="24" t="e">
        <f>L48</f>
        <v>#REF!</v>
      </c>
      <c r="M47" s="24" t="e">
        <f>M48</f>
        <v>#REF!</v>
      </c>
      <c r="N47" s="24" t="e">
        <f>N48</f>
        <v>#REF!</v>
      </c>
    </row>
    <row r="48" spans="1:14" ht="12.75">
      <c r="A48" s="23"/>
      <c r="B48" s="36" t="s">
        <v>68</v>
      </c>
      <c r="C48" s="43" t="s">
        <v>26</v>
      </c>
      <c r="D48" s="39" t="s">
        <v>78</v>
      </c>
      <c r="E48" s="43" t="s">
        <v>58</v>
      </c>
      <c r="F48" s="54">
        <v>-8.9</v>
      </c>
      <c r="G48" s="26"/>
      <c r="H48" s="26"/>
      <c r="I48" s="26"/>
      <c r="J48" s="26"/>
      <c r="K48" s="27" t="e">
        <f>#REF!</f>
        <v>#REF!</v>
      </c>
      <c r="L48" s="27" t="e">
        <f>#REF!</f>
        <v>#REF!</v>
      </c>
      <c r="M48" s="27" t="e">
        <f>#REF!</f>
        <v>#REF!</v>
      </c>
      <c r="N48" s="27" t="e">
        <f>#REF!</f>
        <v>#REF!</v>
      </c>
    </row>
    <row r="49" spans="1:14" ht="21">
      <c r="A49" s="23"/>
      <c r="B49" s="37" t="s">
        <v>103</v>
      </c>
      <c r="C49" s="43" t="s">
        <v>26</v>
      </c>
      <c r="D49" s="39" t="s">
        <v>79</v>
      </c>
      <c r="E49" s="43"/>
      <c r="F49" s="54">
        <f>F50</f>
        <v>-15</v>
      </c>
      <c r="G49" s="26"/>
      <c r="H49" s="26"/>
      <c r="I49" s="26"/>
      <c r="J49" s="26"/>
      <c r="K49" s="27"/>
      <c r="L49" s="27"/>
      <c r="M49" s="27"/>
      <c r="N49" s="27"/>
    </row>
    <row r="50" spans="1:14" ht="12.75">
      <c r="A50" s="23"/>
      <c r="B50" s="37" t="s">
        <v>68</v>
      </c>
      <c r="C50" s="43" t="s">
        <v>26</v>
      </c>
      <c r="D50" s="39" t="s">
        <v>79</v>
      </c>
      <c r="E50" s="43" t="s">
        <v>58</v>
      </c>
      <c r="F50" s="54">
        <v>-15</v>
      </c>
      <c r="G50" s="26"/>
      <c r="H50" s="26"/>
      <c r="I50" s="26"/>
      <c r="J50" s="26"/>
      <c r="K50" s="27"/>
      <c r="L50" s="27"/>
      <c r="M50" s="27"/>
      <c r="N50" s="27"/>
    </row>
    <row r="51" spans="1:14" ht="15" customHeight="1">
      <c r="A51" s="23" t="s">
        <v>106</v>
      </c>
      <c r="B51" s="36" t="s">
        <v>49</v>
      </c>
      <c r="C51" s="43" t="s">
        <v>26</v>
      </c>
      <c r="D51" s="39" t="s">
        <v>80</v>
      </c>
      <c r="E51" s="43"/>
      <c r="F51" s="54" t="str">
        <f>F52</f>
        <v>+1028,7</v>
      </c>
      <c r="G51" s="26"/>
      <c r="H51" s="26"/>
      <c r="I51" s="26"/>
      <c r="J51" s="26"/>
      <c r="K51" s="27"/>
      <c r="L51" s="27"/>
      <c r="M51" s="27"/>
      <c r="N51" s="27"/>
    </row>
    <row r="52" spans="1:14" ht="13.5" customHeight="1">
      <c r="A52" s="23"/>
      <c r="B52" s="36" t="s">
        <v>50</v>
      </c>
      <c r="C52" s="43" t="s">
        <v>26</v>
      </c>
      <c r="D52" s="39" t="s">
        <v>81</v>
      </c>
      <c r="E52" s="43"/>
      <c r="F52" s="54" t="str">
        <f>F53</f>
        <v>+1028,7</v>
      </c>
      <c r="G52" s="26"/>
      <c r="H52" s="26"/>
      <c r="I52" s="26"/>
      <c r="J52" s="26"/>
      <c r="K52" s="27"/>
      <c r="L52" s="27"/>
      <c r="M52" s="27"/>
      <c r="N52" s="27"/>
    </row>
    <row r="53" spans="1:14" ht="12.75">
      <c r="A53" s="23"/>
      <c r="B53" s="36" t="s">
        <v>68</v>
      </c>
      <c r="C53" s="43" t="s">
        <v>26</v>
      </c>
      <c r="D53" s="39" t="s">
        <v>81</v>
      </c>
      <c r="E53" s="43" t="s">
        <v>58</v>
      </c>
      <c r="F53" s="52" t="s">
        <v>132</v>
      </c>
      <c r="G53" s="26"/>
      <c r="H53" s="26"/>
      <c r="I53" s="26"/>
      <c r="J53" s="26"/>
      <c r="K53" s="27"/>
      <c r="L53" s="27"/>
      <c r="M53" s="27"/>
      <c r="N53" s="27"/>
    </row>
    <row r="54" spans="1:14" ht="16.5" customHeight="1">
      <c r="A54" s="31" t="s">
        <v>31</v>
      </c>
      <c r="B54" s="36" t="s">
        <v>32</v>
      </c>
      <c r="C54" s="41" t="s">
        <v>33</v>
      </c>
      <c r="D54" s="41"/>
      <c r="E54" s="41"/>
      <c r="F54" s="55" t="s">
        <v>127</v>
      </c>
      <c r="G54" s="32">
        <f>SUM(G58:G58)</f>
        <v>40</v>
      </c>
      <c r="H54" s="32">
        <f>SUM(H58:H58)</f>
        <v>250.5</v>
      </c>
      <c r="I54" s="32">
        <f>SUM(I58:I58)</f>
        <v>96.5</v>
      </c>
      <c r="J54" s="32">
        <f>SUM(J58:J58)</f>
        <v>50</v>
      </c>
      <c r="K54" s="20" t="e">
        <f>K58</f>
        <v>#REF!</v>
      </c>
      <c r="L54" s="20" t="e">
        <f>L58</f>
        <v>#REF!</v>
      </c>
      <c r="M54" s="20" t="e">
        <f>M58</f>
        <v>#REF!</v>
      </c>
      <c r="N54" s="20" t="e">
        <f>N58</f>
        <v>#REF!</v>
      </c>
    </row>
    <row r="55" spans="1:14" ht="16.5" customHeight="1">
      <c r="A55" s="19" t="s">
        <v>34</v>
      </c>
      <c r="B55" s="2" t="s">
        <v>52</v>
      </c>
      <c r="C55" s="41" t="s">
        <v>51</v>
      </c>
      <c r="D55" s="41"/>
      <c r="E55" s="41"/>
      <c r="F55" s="53" t="str">
        <f>F56</f>
        <v>+50,0</v>
      </c>
      <c r="G55" s="32"/>
      <c r="H55" s="32"/>
      <c r="I55" s="32"/>
      <c r="J55" s="32"/>
      <c r="K55" s="20"/>
      <c r="L55" s="20"/>
      <c r="M55" s="20"/>
      <c r="N55" s="20"/>
    </row>
    <row r="56" spans="1:14" ht="41.25">
      <c r="A56" s="23" t="s">
        <v>35</v>
      </c>
      <c r="B56" s="37" t="s">
        <v>64</v>
      </c>
      <c r="C56" s="43" t="s">
        <v>51</v>
      </c>
      <c r="D56" s="43" t="s">
        <v>82</v>
      </c>
      <c r="E56" s="43"/>
      <c r="F56" s="54" t="str">
        <f>F57</f>
        <v>+50,0</v>
      </c>
      <c r="G56" s="32"/>
      <c r="H56" s="32"/>
      <c r="I56" s="32"/>
      <c r="J56" s="32"/>
      <c r="K56" s="20"/>
      <c r="L56" s="20"/>
      <c r="M56" s="20"/>
      <c r="N56" s="20"/>
    </row>
    <row r="57" spans="1:14" ht="16.5" customHeight="1">
      <c r="A57" s="31"/>
      <c r="B57" s="36" t="s">
        <v>68</v>
      </c>
      <c r="C57" s="43" t="s">
        <v>51</v>
      </c>
      <c r="D57" s="43" t="s">
        <v>82</v>
      </c>
      <c r="E57" s="43" t="s">
        <v>58</v>
      </c>
      <c r="F57" s="52" t="s">
        <v>126</v>
      </c>
      <c r="G57" s="32"/>
      <c r="H57" s="32"/>
      <c r="I57" s="32"/>
      <c r="J57" s="32"/>
      <c r="K57" s="20"/>
      <c r="L57" s="20"/>
      <c r="M57" s="20"/>
      <c r="N57" s="20"/>
    </row>
    <row r="58" spans="1:14" ht="15.75" customHeight="1">
      <c r="A58" s="19" t="s">
        <v>107</v>
      </c>
      <c r="B58" s="2" t="s">
        <v>92</v>
      </c>
      <c r="C58" s="41" t="s">
        <v>91</v>
      </c>
      <c r="D58" s="43"/>
      <c r="E58" s="43"/>
      <c r="F58" s="44">
        <f>F59</f>
        <v>-2.2</v>
      </c>
      <c r="G58" s="30">
        <v>40</v>
      </c>
      <c r="H58" s="30">
        <f>164+76.5+10</f>
        <v>250.5</v>
      </c>
      <c r="I58" s="30">
        <f>20+76.5</f>
        <v>96.5</v>
      </c>
      <c r="J58" s="30">
        <v>50</v>
      </c>
      <c r="K58" s="20" t="e">
        <f>#REF!+#REF!+#REF!+#REF!+#REF!</f>
        <v>#REF!</v>
      </c>
      <c r="L58" s="20" t="e">
        <f>#REF!+#REF!+#REF!+#REF!+#REF!</f>
        <v>#REF!</v>
      </c>
      <c r="M58" s="20" t="e">
        <f>#REF!+#REF!+#REF!+#REF!+#REF!</f>
        <v>#REF!</v>
      </c>
      <c r="N58" s="20" t="e">
        <f>#REF!+#REF!+#REF!+#REF!+#REF!</f>
        <v>#REF!</v>
      </c>
    </row>
    <row r="59" spans="1:14" ht="15.75" customHeight="1">
      <c r="A59" s="23" t="s">
        <v>113</v>
      </c>
      <c r="B59" s="37" t="s">
        <v>111</v>
      </c>
      <c r="C59" s="39" t="s">
        <v>91</v>
      </c>
      <c r="D59" s="39" t="s">
        <v>112</v>
      </c>
      <c r="E59" s="45"/>
      <c r="F59" s="44">
        <f>F60</f>
        <v>-2.2</v>
      </c>
      <c r="G59" s="30"/>
      <c r="H59" s="30"/>
      <c r="I59" s="30"/>
      <c r="J59" s="30"/>
      <c r="K59" s="20"/>
      <c r="L59" s="20"/>
      <c r="M59" s="20"/>
      <c r="N59" s="20"/>
    </row>
    <row r="60" spans="1:14" ht="15.75" customHeight="1">
      <c r="A60" s="19"/>
      <c r="B60" s="36" t="s">
        <v>68</v>
      </c>
      <c r="C60" s="39" t="s">
        <v>91</v>
      </c>
      <c r="D60" s="39" t="s">
        <v>112</v>
      </c>
      <c r="E60" s="39" t="s">
        <v>58</v>
      </c>
      <c r="F60" s="46">
        <v>-2.2</v>
      </c>
      <c r="G60" s="30"/>
      <c r="H60" s="30"/>
      <c r="I60" s="30"/>
      <c r="J60" s="30"/>
      <c r="K60" s="20"/>
      <c r="L60" s="20"/>
      <c r="M60" s="20"/>
      <c r="N60" s="20"/>
    </row>
    <row r="61" spans="1:14" ht="16.5" customHeight="1">
      <c r="A61" s="19" t="s">
        <v>36</v>
      </c>
      <c r="B61" s="36" t="s">
        <v>37</v>
      </c>
      <c r="C61" s="41" t="s">
        <v>38</v>
      </c>
      <c r="D61" s="41"/>
      <c r="E61" s="41"/>
      <c r="F61" s="44">
        <f>F62</f>
        <v>-341.09999999999997</v>
      </c>
      <c r="G61" s="3">
        <f>SUM(G62:G66)</f>
        <v>240</v>
      </c>
      <c r="H61" s="3">
        <f>SUM(H62:H66)</f>
        <v>1149.33</v>
      </c>
      <c r="I61" s="3">
        <f>SUM(I62:I66)</f>
        <v>353.33</v>
      </c>
      <c r="J61" s="3">
        <f>SUM(J62:J66)</f>
        <v>308.34000000000003</v>
      </c>
      <c r="K61" s="20" t="e">
        <f>K62+#REF!</f>
        <v>#REF!</v>
      </c>
      <c r="L61" s="20" t="e">
        <f>L62+#REF!</f>
        <v>#REF!</v>
      </c>
      <c r="M61" s="20" t="e">
        <f>M62+#REF!</f>
        <v>#REF!</v>
      </c>
      <c r="N61" s="20" t="e">
        <f>N62+#REF!</f>
        <v>#REF!</v>
      </c>
    </row>
    <row r="62" spans="1:14" ht="15" customHeight="1">
      <c r="A62" s="19" t="s">
        <v>39</v>
      </c>
      <c r="B62" s="2" t="s">
        <v>40</v>
      </c>
      <c r="C62" s="41" t="s">
        <v>41</v>
      </c>
      <c r="D62" s="43"/>
      <c r="E62" s="43"/>
      <c r="F62" s="44">
        <f>F63+F65+F67</f>
        <v>-341.09999999999997</v>
      </c>
      <c r="G62" s="26">
        <f>100+100+12+28</f>
        <v>240</v>
      </c>
      <c r="H62" s="26">
        <f>1000+133.33+5+11-272+272</f>
        <v>1149.33</v>
      </c>
      <c r="I62" s="26">
        <f>250+103.33</f>
        <v>353.33</v>
      </c>
      <c r="J62" s="26">
        <f>150+133.34+25</f>
        <v>308.34000000000003</v>
      </c>
      <c r="K62" s="20" t="e">
        <f>SUM(K64,#REF!,#REF!,#REF!,#REF!,#REF!,#REF!,#REF!,#REF!,#REF!,#REF!,#REF!,#REF!,#REF!,#REF!,#REF!,#REF!,K66,#REF!,#REF!,#REF!,#REF!,#REF!)</f>
        <v>#REF!</v>
      </c>
      <c r="L62" s="20" t="e">
        <f>SUM(L64,#REF!,#REF!,#REF!,#REF!,#REF!,#REF!,#REF!,#REF!,#REF!,#REF!,#REF!,#REF!,#REF!,#REF!,#REF!,#REF!,L66,#REF!,#REF!,#REF!,#REF!,#REF!)</f>
        <v>#REF!</v>
      </c>
      <c r="M62" s="20" t="e">
        <f>SUM(M64,#REF!,#REF!,#REF!,#REF!,#REF!,#REF!,#REF!,#REF!,#REF!,#REF!,#REF!,#REF!,#REF!,#REF!,#REF!,#REF!,M66,#REF!,#REF!,#REF!,#REF!,#REF!)</f>
        <v>#REF!</v>
      </c>
      <c r="N62" s="20" t="e">
        <f>SUM(N64,#REF!,#REF!,#REF!,#REF!,#REF!,#REF!,#REF!,#REF!,#REF!,#REF!,#REF!,#REF!,#REF!,#REF!,#REF!,#REF!,N66,#REF!,#REF!,#REF!,#REF!,#REF!)</f>
        <v>#REF!</v>
      </c>
    </row>
    <row r="63" spans="1:14" ht="21.75" customHeight="1">
      <c r="A63" s="23" t="s">
        <v>42</v>
      </c>
      <c r="B63" s="36" t="s">
        <v>43</v>
      </c>
      <c r="C63" s="43" t="s">
        <v>41</v>
      </c>
      <c r="D63" s="43" t="s">
        <v>83</v>
      </c>
      <c r="E63" s="43"/>
      <c r="F63" s="46">
        <f>F64</f>
        <v>-21</v>
      </c>
      <c r="G63" s="26"/>
      <c r="H63" s="26"/>
      <c r="I63" s="26"/>
      <c r="J63" s="26"/>
      <c r="K63" s="20"/>
      <c r="L63" s="20"/>
      <c r="M63" s="20"/>
      <c r="N63" s="20"/>
    </row>
    <row r="64" spans="1:14" ht="13.5" customHeight="1">
      <c r="A64" s="23"/>
      <c r="B64" s="36" t="s">
        <v>68</v>
      </c>
      <c r="C64" s="39" t="s">
        <v>41</v>
      </c>
      <c r="D64" s="43" t="s">
        <v>83</v>
      </c>
      <c r="E64" s="39" t="s">
        <v>58</v>
      </c>
      <c r="F64" s="46">
        <v>-21</v>
      </c>
      <c r="G64" s="22"/>
      <c r="H64" s="22"/>
      <c r="I64" s="22"/>
      <c r="J64" s="22"/>
      <c r="K64" s="24" t="e">
        <f>#REF!+#REF!</f>
        <v>#REF!</v>
      </c>
      <c r="L64" s="24" t="e">
        <f>#REF!+#REF!</f>
        <v>#REF!</v>
      </c>
      <c r="M64" s="24" t="e">
        <f>#REF!+#REF!</f>
        <v>#REF!</v>
      </c>
      <c r="N64" s="24" t="e">
        <f>#REF!+#REF!</f>
        <v>#REF!</v>
      </c>
    </row>
    <row r="65" spans="1:14" ht="23.25" customHeight="1">
      <c r="A65" s="33" t="s">
        <v>108</v>
      </c>
      <c r="B65" s="36" t="s">
        <v>44</v>
      </c>
      <c r="C65" s="43" t="s">
        <v>41</v>
      </c>
      <c r="D65" s="39" t="s">
        <v>84</v>
      </c>
      <c r="E65" s="43"/>
      <c r="F65" s="46">
        <f>F66</f>
        <v>-308.7</v>
      </c>
      <c r="G65" s="26"/>
      <c r="H65" s="26"/>
      <c r="I65" s="26"/>
      <c r="J65" s="26"/>
      <c r="K65" s="27"/>
      <c r="L65" s="27"/>
      <c r="M65" s="27"/>
      <c r="N65" s="27"/>
    </row>
    <row r="66" spans="1:14" ht="16.5" customHeight="1">
      <c r="A66" s="33"/>
      <c r="B66" s="36" t="s">
        <v>68</v>
      </c>
      <c r="C66" s="39" t="s">
        <v>41</v>
      </c>
      <c r="D66" s="39" t="s">
        <v>84</v>
      </c>
      <c r="E66" s="43" t="s">
        <v>58</v>
      </c>
      <c r="F66" s="46">
        <v>-308.7</v>
      </c>
      <c r="G66" s="22"/>
      <c r="H66" s="22"/>
      <c r="I66" s="22"/>
      <c r="J66" s="22"/>
      <c r="K66" s="24" t="e">
        <f>#REF!</f>
        <v>#REF!</v>
      </c>
      <c r="L66" s="24" t="e">
        <f>#REF!</f>
        <v>#REF!</v>
      </c>
      <c r="M66" s="24" t="e">
        <f>#REF!</f>
        <v>#REF!</v>
      </c>
      <c r="N66" s="24" t="e">
        <f>#REF!</f>
        <v>#REF!</v>
      </c>
    </row>
    <row r="67" spans="1:14" ht="18" customHeight="1">
      <c r="A67" s="33" t="s">
        <v>109</v>
      </c>
      <c r="B67" s="36" t="s">
        <v>54</v>
      </c>
      <c r="C67" s="39" t="s">
        <v>41</v>
      </c>
      <c r="D67" s="39" t="s">
        <v>85</v>
      </c>
      <c r="E67" s="43"/>
      <c r="F67" s="46">
        <f>F68</f>
        <v>-11.4</v>
      </c>
      <c r="G67" s="22"/>
      <c r="H67" s="22"/>
      <c r="I67" s="22"/>
      <c r="J67" s="22"/>
      <c r="K67" s="24"/>
      <c r="L67" s="24"/>
      <c r="M67" s="24"/>
      <c r="N67" s="24"/>
    </row>
    <row r="68" spans="1:14" ht="17.25" customHeight="1">
      <c r="A68" s="33"/>
      <c r="B68" s="36" t="s">
        <v>68</v>
      </c>
      <c r="C68" s="39" t="s">
        <v>41</v>
      </c>
      <c r="D68" s="39" t="s">
        <v>85</v>
      </c>
      <c r="E68" s="43" t="s">
        <v>58</v>
      </c>
      <c r="F68" s="46">
        <v>-11.4</v>
      </c>
      <c r="G68" s="22"/>
      <c r="H68" s="22"/>
      <c r="I68" s="22"/>
      <c r="J68" s="22"/>
      <c r="K68" s="24"/>
      <c r="L68" s="24"/>
      <c r="M68" s="24"/>
      <c r="N68" s="24"/>
    </row>
    <row r="69" spans="1:14" ht="13.5" customHeight="1">
      <c r="A69" s="34"/>
      <c r="B69" s="50" t="s">
        <v>110</v>
      </c>
      <c r="C69" s="48"/>
      <c r="D69" s="48"/>
      <c r="E69" s="48"/>
      <c r="F69" s="55" t="s">
        <v>133</v>
      </c>
      <c r="G69" s="1"/>
      <c r="H69" s="1"/>
      <c r="I69" s="1"/>
      <c r="J69" s="1"/>
      <c r="K69" s="20" t="e">
        <f>#REF!+#REF!</f>
        <v>#REF!</v>
      </c>
      <c r="L69" s="20" t="e">
        <f>#REF!+#REF!</f>
        <v>#REF!</v>
      </c>
      <c r="M69" s="20" t="e">
        <f>#REF!+#REF!</f>
        <v>#REF!</v>
      </c>
      <c r="N69" s="20" t="e">
        <f>#REF!+#REF!</f>
        <v>#REF!</v>
      </c>
    </row>
    <row r="71" ht="12.75">
      <c r="S71" s="49"/>
    </row>
  </sheetData>
  <sheetProtection/>
  <mergeCells count="4">
    <mergeCell ref="A1:J1"/>
    <mergeCell ref="A3:J3"/>
    <mergeCell ref="A4:G4"/>
    <mergeCell ref="A6:G6"/>
  </mergeCells>
  <printOptions/>
  <pageMargins left="1.4173228346456694" right="0.7874015748031497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&amp;R&amp;P из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Пользователь</cp:lastModifiedBy>
  <cp:lastPrinted>2018-04-20T07:58:39Z</cp:lastPrinted>
  <dcterms:created xsi:type="dcterms:W3CDTF">2001-12-26T13:25:46Z</dcterms:created>
  <dcterms:modified xsi:type="dcterms:W3CDTF">2018-04-26T08:44:36Z</dcterms:modified>
  <cp:category/>
  <cp:version/>
  <cp:contentType/>
  <cp:contentStatus/>
</cp:coreProperties>
</file>