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21" activeTab="0"/>
  </bookViews>
  <sheets>
    <sheet name="Доходы" sheetId="1" r:id="rId1"/>
  </sheets>
  <definedNames>
    <definedName name="_xlnm.Print_Titles" localSheetId="0">'Доходы'!$18:$18</definedName>
  </definedNames>
  <calcPr fullCalcOnLoad="1" refMode="R1C1"/>
</workbook>
</file>

<file path=xl/sharedStrings.xml><?xml version="1.0" encoding="utf-8"?>
<sst xmlns="http://schemas.openxmlformats.org/spreadsheetml/2006/main" count="255" uniqueCount="102">
  <si>
    <t>Наименование показателя</t>
  </si>
  <si>
    <t>в том числе:</t>
  </si>
  <si>
    <t>НАЛОГИ НА СОВОКУПНЫЙ ДОХОД</t>
  </si>
  <si>
    <t>000 1 00 00000 00 0000 000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</si>
  <si>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</si>
  <si>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</si>
  <si>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</si>
  <si>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000 1 09 00000 00 0000 000</t>
  </si>
  <si>
    <t>000 1 16 00000 00 0000 000</t>
  </si>
  <si>
    <t>ШТРАФЫ, САНКЦИИ,ВОЗМЕЩЕНИЕ УЩЕРБА</t>
  </si>
  <si>
    <t>БЕЗВОЗМЕЗДНЫЕ ПОСТУПЛЕНИЯ</t>
  </si>
  <si>
    <t>000 1 05 00000 00 0000 000</t>
  </si>
  <si>
    <t>000 2 00 00000 00 0000 000</t>
  </si>
  <si>
    <t>Налог с имущества,переходящего в порядке наследования или дарения</t>
  </si>
  <si>
    <t>000 1 16 06000 01 0000 140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</si>
  <si>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</si>
  <si>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000 1 16 90030 03 0000 140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</si>
  <si>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</si>
  <si>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>000 2 02 03024 03 0000 151</t>
  </si>
  <si>
    <t xml:space="preserve"> 000 2 02 03027 03 0000 151 </t>
  </si>
  <si>
    <t xml:space="preserve">Исполнено 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</si>
  <si>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</si>
  <si>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Код дохода
по бюджетной классификации</t>
  </si>
  <si>
    <t xml:space="preserve">Утвержденные бюджетные назначения </t>
  </si>
  <si>
    <t>Неисполненные назначения</t>
  </si>
  <si>
    <t>1. Доходы  бюджета</t>
  </si>
  <si>
    <t>Единица измерения: руб.</t>
  </si>
  <si>
    <t>Периодичность: месячная                                                                                                                        по ОКАТО</t>
  </si>
  <si>
    <t>Наименование публично-правового образования:                                                                               Глава по БК</t>
  </si>
  <si>
    <t>Бюджет муниципального образования</t>
  </si>
  <si>
    <t>КОДЫ</t>
  </si>
  <si>
    <t xml:space="preserve">                                                                                                                                                                      Дата</t>
  </si>
  <si>
    <t>ОТЧЕТ  ОБ  ИСПОЛНЕНИИ  БЮДЖЕТА</t>
  </si>
  <si>
    <t>000 8 50 00000 00 0000 000</t>
  </si>
  <si>
    <t>НАЛОГОВЫЕ И НЕНАЛОГОВЫЕ ДОХОДЫ</t>
  </si>
  <si>
    <t>Доходы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</si>
  <si>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</si>
  <si>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</si>
  <si>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</si>
  <si>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</si>
  <si>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000 1 06 01000 00 0000 000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</si>
  <si>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</si>
  <si>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</si>
  <si>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Налоги на имущество</t>
  </si>
  <si>
    <t>000 1 13 00000 00 0000 000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</si>
  <si>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</si>
  <si>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</si>
  <si>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</si>
  <si>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</si>
  <si>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000 2 02 00000 00 0000 000</t>
  </si>
  <si>
    <t>000 2 02 03000 00 0000 151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</si>
  <si>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</si>
  <si>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</si>
  <si>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000 2 02 03024 00 0000 151</t>
  </si>
  <si>
    <t>Субвенции местным бюджетам на выполнение передаваемых полномочий субъектов Российскоц Федерации</t>
  </si>
  <si>
    <t xml:space="preserve"> 000 2 02 03027 00 0000 151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</si>
  <si>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</si>
  <si>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Приложение 1.1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</si>
  <si>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</si>
  <si>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</si>
  <si>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</si>
  <si>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</si>
  <si>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</si>
  <si>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</si>
  <si>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</si>
  <si>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</si>
  <si>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</si>
  <si>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</si>
  <si>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</si>
  <si>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</si>
  <si>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</si>
  <si>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182 1 05 01000 00 0000 110</t>
  </si>
  <si>
    <t>182 1 05 01011 01 0000 110</t>
  </si>
  <si>
    <t>182 1 05 01012 01 0000 110</t>
  </si>
  <si>
    <t>182 1 05 01010 00 0000 110</t>
  </si>
  <si>
    <t>182 1 05  01020 00 0000 110</t>
  </si>
  <si>
    <t>182 1 05  01021 01 0000 110</t>
  </si>
  <si>
    <t>182 1 05  01022 01 0000 110</t>
  </si>
  <si>
    <t>182 1 05 01050 01 0000 110</t>
  </si>
  <si>
    <t>182 1 05 02000 00 0000 110</t>
  </si>
  <si>
    <t>182 1 05 02010 02 0000 110</t>
  </si>
  <si>
    <t>182 1 05 02020 02 0000 110</t>
  </si>
  <si>
    <t>182 1 06 01010 03 0000 110</t>
  </si>
  <si>
    <t>182 1 09 04040 01 0000 110</t>
  </si>
  <si>
    <t>000 1 16 90030 03 0100 140</t>
  </si>
  <si>
    <t>847 1 16 90030 03 0200 140</t>
  </si>
  <si>
    <t>911 2 02 03024 03 0100 151</t>
  </si>
  <si>
    <t>911 2 02 03024 03 0200 151</t>
  </si>
  <si>
    <t xml:space="preserve"> 911 2 02 03027 03 0100 151 </t>
  </si>
  <si>
    <t xml:space="preserve"> 911 2 02 03027 03 0200 151 </t>
  </si>
  <si>
    <t>Наименование финансового органа: Местная администрация внутригородского муниципального                               по ОКПО</t>
  </si>
  <si>
    <t>образования Санкт-Петербурга муниципальный округ Остров Декабристов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</si>
  <si>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</si>
  <si>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</si>
  <si>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000 1 13 02000 00 0000 130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</si>
  <si>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</si>
  <si>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</si>
  <si>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</si>
  <si>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бюджетоввнутригородских муниципальных образований городов федерального значения Москвы и Санкт-Петербурга</t>
  </si>
  <si>
    <t>867 1 13 02993 03 0100 130</t>
  </si>
  <si>
    <t>на 1 июля  2012 г.</t>
  </si>
  <si>
    <r>
      <t>к Постановлению  МА МО   Остров Декабристов от 19</t>
    </r>
    <r>
      <rPr>
        <sz val="8"/>
        <color indexed="60"/>
        <rFont val="Arial Cyr"/>
        <family val="0"/>
      </rPr>
      <t xml:space="preserve">.07.2012г. №65 </t>
    </r>
    <r>
      <rPr>
        <sz val="8"/>
        <rFont val="Arial Cyr"/>
        <family val="0"/>
      </rPr>
      <t xml:space="preserve">  "Об исполнении местного бюджета внутригородского муниципального образования Санкт-Петербурга муниципальный округ Остров Декабристов  за 1-е полугодие 2012 год"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</si>
</sst>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8"/>
      <color indexed="6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62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10"/>
      <color indexed="12"/>
      <name val="Arial Cyr"/>
      <family val="0"/>
    </font>
    <font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4" fontId="20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5" fillId="0" borderId="4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left" wrapText="1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" fontId="20" fillId="0" borderId="4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4" fontId="5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vertical="justify" wrapText="1"/>
    </xf>
    <xf numFmtId="0" fontId="2" fillId="0" borderId="3" xfId="0" applyFont="1" applyFill="1" applyBorder="1" applyAlignment="1">
      <alignment vertical="justify" wrapText="1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4" fillId="0" borderId="4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2"/>
  <sheetViews>
    <sheetView tabSelected="1" workbookViewId="0" topLeftCell="A13">
      <selection activeCell="A3" sqref="A3"/>
    </sheetView>
  </sheetViews>
  <sheetFormatPr defaultColWidth="9.00390625" defaultRowHeight="12.75"/>
  <cols>
    <col min="1" max="1" width="35.625" style="0" customWidth="1"/>
    <col min="2" max="2" width="2.125" style="0" hidden="1" customWidth="1"/>
    <col min="3" max="3" width="9.00390625" style="0" hidden="1" customWidth="1"/>
    <col min="4" max="6" width="9.125" style="0" hidden="1" customWidth="1"/>
    <col min="7" max="7" width="0.875" style="0" hidden="1" customWidth="1"/>
    <col min="8" max="9" width="9.125" style="0" hidden="1" customWidth="1"/>
    <col min="10" max="10" width="0.37109375" style="0" hidden="1" customWidth="1"/>
    <col min="11" max="12" width="9.125" style="0" hidden="1" customWidth="1"/>
    <col min="13" max="13" width="5.25390625" style="0" hidden="1" customWidth="1"/>
    <col min="14" max="16" width="9.125" style="0" hidden="1" customWidth="1"/>
    <col min="17" max="17" width="8.375" style="0" hidden="1" customWidth="1"/>
    <col min="18" max="24" width="9.125" style="0" hidden="1" customWidth="1"/>
    <col min="25" max="25" width="0.12890625" style="0" hidden="1" customWidth="1"/>
    <col min="26" max="39" width="9.125" style="0" hidden="1" customWidth="1"/>
    <col min="42" max="42" width="2.875" style="0" customWidth="1"/>
    <col min="43" max="47" width="9.125" style="0" hidden="1" customWidth="1"/>
    <col min="48" max="48" width="7.25390625" style="0" hidden="1" customWidth="1"/>
    <col min="49" max="55" width="9.125" style="0" hidden="1" customWidth="1"/>
    <col min="57" max="57" width="3.75390625" style="0" customWidth="1"/>
    <col min="58" max="58" width="4.25390625" style="0" hidden="1" customWidth="1"/>
    <col min="59" max="59" width="2.625" style="0" hidden="1" customWidth="1"/>
    <col min="60" max="60" width="9.125" style="0" hidden="1" customWidth="1"/>
    <col min="61" max="61" width="0.6171875" style="0" hidden="1" customWidth="1"/>
    <col min="62" max="62" width="9.125" style="0" hidden="1" customWidth="1"/>
    <col min="63" max="63" width="8.875" style="0" hidden="1" customWidth="1"/>
    <col min="64" max="69" width="9.125" style="0" hidden="1" customWidth="1"/>
    <col min="70" max="70" width="1.75390625" style="0" hidden="1" customWidth="1"/>
    <col min="71" max="79" width="9.125" style="0" hidden="1" customWidth="1"/>
    <col min="80" max="80" width="0.74609375" style="0" hidden="1" customWidth="1"/>
    <col min="81" max="94" width="9.125" style="0" hidden="1" customWidth="1"/>
    <col min="96" max="96" width="2.875" style="0" customWidth="1"/>
    <col min="97" max="97" width="2.875" style="0" hidden="1" customWidth="1"/>
    <col min="98" max="98" width="0.12890625" style="0" hidden="1" customWidth="1"/>
    <col min="99" max="99" width="1.00390625" style="0" hidden="1" customWidth="1"/>
    <col min="100" max="100" width="9.125" style="0" hidden="1" customWidth="1"/>
    <col min="101" max="101" width="0.12890625" style="0" hidden="1" customWidth="1"/>
    <col min="102" max="103" width="9.125" style="0" hidden="1" customWidth="1"/>
    <col min="104" max="104" width="6.25390625" style="0" hidden="1" customWidth="1"/>
    <col min="105" max="111" width="9.125" style="0" hidden="1" customWidth="1"/>
    <col min="112" max="112" width="0.74609375" style="0" hidden="1" customWidth="1"/>
    <col min="113" max="114" width="9.125" style="0" hidden="1" customWidth="1"/>
    <col min="115" max="115" width="7.875" style="0" hidden="1" customWidth="1"/>
    <col min="116" max="123" width="9.125" style="0" hidden="1" customWidth="1"/>
    <col min="124" max="124" width="4.75390625" style="0" hidden="1" customWidth="1"/>
    <col min="125" max="128" width="9.125" style="0" hidden="1" customWidth="1"/>
    <col min="129" max="129" width="12.375" style="0" customWidth="1"/>
  </cols>
  <sheetData>
    <row r="1" spans="96:129" ht="12.75">
      <c r="CR1" s="133" t="s">
        <v>57</v>
      </c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</row>
    <row r="2" spans="1:129" ht="27" customHeight="1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7" spans="1:129" ht="15.75">
      <c r="A7" s="131" t="s">
        <v>32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</row>
    <row r="8" spans="40:129" ht="12.75">
      <c r="AN8" s="135" t="s">
        <v>100</v>
      </c>
      <c r="AO8" s="135"/>
      <c r="AP8" s="135"/>
      <c r="CQ8" s="133"/>
      <c r="CR8" s="133"/>
      <c r="DY8" s="18" t="s">
        <v>30</v>
      </c>
    </row>
    <row r="9" spans="56:129" ht="12.75"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DY9" s="19"/>
    </row>
    <row r="10" spans="1:129" ht="12.75">
      <c r="A10" s="130" t="s">
        <v>31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DY10" s="20">
        <v>41091</v>
      </c>
    </row>
    <row r="11" spans="1:129" ht="12.75">
      <c r="A11" s="130" t="s">
        <v>90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DY11" s="18">
        <v>79703816</v>
      </c>
    </row>
    <row r="12" spans="1:129" ht="12.75">
      <c r="A12" s="130" t="s">
        <v>91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DY12" s="19"/>
    </row>
    <row r="13" spans="1:129" ht="12.75">
      <c r="A13" s="130" t="s">
        <v>28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DY13" s="18">
        <v>911</v>
      </c>
    </row>
    <row r="14" spans="1:129" ht="12.75">
      <c r="A14" s="130" t="s">
        <v>29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DY14" s="19"/>
    </row>
    <row r="15" spans="1:129" ht="12.75">
      <c r="A15" s="130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DY15" s="14">
        <v>40263565000</v>
      </c>
    </row>
    <row r="16" spans="1:129" ht="13.5" customHeight="1">
      <c r="A16" s="87" t="s">
        <v>26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DY16" s="14">
        <v>383</v>
      </c>
    </row>
    <row r="17" spans="1:129" ht="18" customHeight="1">
      <c r="A17" s="137" t="s">
        <v>25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9"/>
    </row>
    <row r="18" spans="1:129" ht="46.5" customHeight="1">
      <c r="A18" s="11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42" t="s">
        <v>22</v>
      </c>
      <c r="AO18" s="43"/>
      <c r="AP18" s="3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42" t="s">
        <v>23</v>
      </c>
      <c r="BE18" s="39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 t="s">
        <v>20</v>
      </c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3" t="s">
        <v>24</v>
      </c>
    </row>
    <row r="19" spans="1:129" ht="12.75">
      <c r="A19" s="125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>
        <v>2</v>
      </c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>
        <v>3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>
        <v>5</v>
      </c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8">
        <v>4</v>
      </c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>
        <v>7</v>
      </c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  <c r="DY19" s="14">
        <v>5</v>
      </c>
    </row>
    <row r="20" spans="1:129" ht="12.75">
      <c r="A20" s="121" t="s">
        <v>35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/>
      <c r="AN20" s="124" t="s">
        <v>33</v>
      </c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94">
        <f>BD22+BD52</f>
        <v>89128800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99">
        <f>SUM(CQ22,CQ52)</f>
        <v>31620529.37</v>
      </c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84"/>
      <c r="DY20" s="16">
        <f>BD20-CQ20</f>
        <v>57508270.629999995</v>
      </c>
    </row>
    <row r="21" spans="1:129" ht="12.75">
      <c r="A21" s="117" t="s">
        <v>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84"/>
      <c r="DY21" s="2"/>
    </row>
    <row r="22" spans="1:129" ht="12.75">
      <c r="A22" s="113" t="s">
        <v>34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  <c r="AN22" s="98" t="s">
        <v>3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4">
        <f>BD23+BD35+BD38+BD41+BD46</f>
        <v>77521900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99">
        <f>CQ23+CQ35+CQ38+CQ43+CQ46</f>
        <v>25849229.37</v>
      </c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84"/>
      <c r="DY22" s="16">
        <f>BD22-CQ22</f>
        <v>51672670.629999995</v>
      </c>
    </row>
    <row r="23" spans="1:129" ht="12.75">
      <c r="A23" s="113" t="s">
        <v>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5"/>
      <c r="AN23" s="116" t="s">
        <v>11</v>
      </c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99">
        <f>BD24+BD32</f>
        <v>35405800</v>
      </c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99">
        <f>CQ24+CQ32</f>
        <v>19578008.75</v>
      </c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84"/>
      <c r="DY23" s="16">
        <f aca="true" t="shared" si="0" ref="DY23:DY62">BD23-CQ23</f>
        <v>15827791.25</v>
      </c>
    </row>
    <row r="24" spans="1:129" ht="23.25" customHeight="1">
      <c r="A24" s="110" t="s">
        <v>36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  <c r="AN24" s="98" t="s">
        <v>71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9">
        <f>BD25+BD28+BD31</f>
        <v>20405800</v>
      </c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99">
        <f>CQ25+CQ28+CQ31</f>
        <v>11742399.750000002</v>
      </c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49"/>
      <c r="DY24" s="16">
        <f t="shared" si="0"/>
        <v>8663400.249999998</v>
      </c>
    </row>
    <row r="25" spans="1:129" ht="37.5" customHeight="1">
      <c r="A25" s="107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67" t="s">
        <v>74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9"/>
      <c r="BD25" s="70">
        <f>BD26+BD27</f>
        <v>16450000</v>
      </c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0">
        <f>CQ26+CQ27</f>
        <v>9055633.05</v>
      </c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84"/>
      <c r="DY25" s="15">
        <f t="shared" si="0"/>
        <v>7394366.949999999</v>
      </c>
    </row>
    <row r="26" spans="1:129" ht="34.5" customHeight="1">
      <c r="A26" s="46" t="s">
        <v>58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73" t="s">
        <v>72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4">
        <f>15500000+950000</f>
        <v>16450000</v>
      </c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4">
        <v>9361163.3</v>
      </c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15">
        <f t="shared" si="0"/>
        <v>7088836.699999999</v>
      </c>
    </row>
    <row r="27" spans="1:129" ht="45" customHeight="1">
      <c r="A27" s="46" t="s">
        <v>59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73" t="s">
        <v>73</v>
      </c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4">
        <v>0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4">
        <v>-305530.25</v>
      </c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15">
        <f t="shared" si="0"/>
        <v>305530.25</v>
      </c>
    </row>
    <row r="28" spans="1:129" ht="44.25" customHeight="1">
      <c r="A28" s="91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104" t="s">
        <v>75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6"/>
      <c r="BD28" s="70">
        <f>BD29+BD30</f>
        <v>2905800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0">
        <f>CQ29+CQ30</f>
        <v>1635213.23</v>
      </c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84"/>
      <c r="DY28" s="15">
        <f t="shared" si="0"/>
        <v>1270586.77</v>
      </c>
    </row>
    <row r="29" spans="1:129" ht="45" customHeight="1">
      <c r="A29" s="35" t="s">
        <v>38</v>
      </c>
      <c r="B29" s="33" t="s">
        <v>38</v>
      </c>
      <c r="C29" s="33" t="s">
        <v>38</v>
      </c>
      <c r="D29" s="33" t="s">
        <v>38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 t="s">
        <v>38</v>
      </c>
      <c r="L29" s="33" t="s">
        <v>38</v>
      </c>
      <c r="M29" s="33" t="s">
        <v>38</v>
      </c>
      <c r="N29" s="33" t="s">
        <v>38</v>
      </c>
      <c r="O29" s="33" t="s">
        <v>38</v>
      </c>
      <c r="P29" s="33" t="s">
        <v>38</v>
      </c>
      <c r="Q29" s="33" t="s">
        <v>38</v>
      </c>
      <c r="R29" s="33" t="s">
        <v>38</v>
      </c>
      <c r="S29" s="33" t="s">
        <v>38</v>
      </c>
      <c r="T29" s="33" t="s">
        <v>38</v>
      </c>
      <c r="U29" s="33" t="s">
        <v>38</v>
      </c>
      <c r="V29" s="33" t="s">
        <v>38</v>
      </c>
      <c r="W29" s="33" t="s">
        <v>38</v>
      </c>
      <c r="X29" s="33" t="s">
        <v>38</v>
      </c>
      <c r="Y29" s="33" t="s">
        <v>38</v>
      </c>
      <c r="Z29" s="33" t="s">
        <v>38</v>
      </c>
      <c r="AA29" s="33" t="s">
        <v>38</v>
      </c>
      <c r="AB29" s="33" t="s">
        <v>38</v>
      </c>
      <c r="AC29" s="33" t="s">
        <v>38</v>
      </c>
      <c r="AD29" s="33" t="s">
        <v>38</v>
      </c>
      <c r="AE29" s="33" t="s">
        <v>38</v>
      </c>
      <c r="AF29" s="33" t="s">
        <v>38</v>
      </c>
      <c r="AG29" s="33" t="s">
        <v>38</v>
      </c>
      <c r="AH29" s="33" t="s">
        <v>38</v>
      </c>
      <c r="AI29" s="33" t="s">
        <v>38</v>
      </c>
      <c r="AJ29" s="33" t="s">
        <v>38</v>
      </c>
      <c r="AK29" s="33" t="s">
        <v>38</v>
      </c>
      <c r="AL29" s="33" t="s">
        <v>38</v>
      </c>
      <c r="AM29" s="33" t="s">
        <v>38</v>
      </c>
      <c r="AN29" s="47" t="s">
        <v>76</v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0"/>
      <c r="BD29" s="74">
        <f>2355800+550000</f>
        <v>2905800</v>
      </c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4">
        <v>1750536.94</v>
      </c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15">
        <f t="shared" si="0"/>
        <v>1155263.06</v>
      </c>
    </row>
    <row r="30" spans="1:129" ht="55.5" customHeight="1">
      <c r="A30" s="35" t="s">
        <v>60</v>
      </c>
      <c r="B30" s="33" t="s">
        <v>60</v>
      </c>
      <c r="C30" s="33" t="s">
        <v>60</v>
      </c>
      <c r="D30" s="33" t="s">
        <v>60</v>
      </c>
      <c r="E30" s="33" t="s">
        <v>60</v>
      </c>
      <c r="F30" s="33" t="s">
        <v>60</v>
      </c>
      <c r="G30" s="33" t="s">
        <v>60</v>
      </c>
      <c r="H30" s="33" t="s">
        <v>60</v>
      </c>
      <c r="I30" s="33" t="s">
        <v>60</v>
      </c>
      <c r="J30" s="33" t="s">
        <v>60</v>
      </c>
      <c r="K30" s="33" t="s">
        <v>60</v>
      </c>
      <c r="L30" s="33" t="s">
        <v>60</v>
      </c>
      <c r="M30" s="33" t="s">
        <v>60</v>
      </c>
      <c r="N30" s="33" t="s">
        <v>60</v>
      </c>
      <c r="O30" s="33" t="s">
        <v>60</v>
      </c>
      <c r="P30" s="33" t="s">
        <v>60</v>
      </c>
      <c r="Q30" s="33" t="s">
        <v>60</v>
      </c>
      <c r="R30" s="33" t="s">
        <v>60</v>
      </c>
      <c r="S30" s="33" t="s">
        <v>60</v>
      </c>
      <c r="T30" s="33" t="s">
        <v>60</v>
      </c>
      <c r="U30" s="33" t="s">
        <v>60</v>
      </c>
      <c r="V30" s="33" t="s">
        <v>60</v>
      </c>
      <c r="W30" s="33" t="s">
        <v>60</v>
      </c>
      <c r="X30" s="33" t="s">
        <v>60</v>
      </c>
      <c r="Y30" s="33" t="s">
        <v>60</v>
      </c>
      <c r="Z30" s="33" t="s">
        <v>60</v>
      </c>
      <c r="AA30" s="33" t="s">
        <v>60</v>
      </c>
      <c r="AB30" s="33" t="s">
        <v>60</v>
      </c>
      <c r="AC30" s="33" t="s">
        <v>60</v>
      </c>
      <c r="AD30" s="33" t="s">
        <v>60</v>
      </c>
      <c r="AE30" s="33" t="s">
        <v>60</v>
      </c>
      <c r="AF30" s="33" t="s">
        <v>60</v>
      </c>
      <c r="AG30" s="33" t="s">
        <v>60</v>
      </c>
      <c r="AH30" s="33" t="s">
        <v>60</v>
      </c>
      <c r="AI30" s="33" t="s">
        <v>60</v>
      </c>
      <c r="AJ30" s="33" t="s">
        <v>60</v>
      </c>
      <c r="AK30" s="33" t="s">
        <v>60</v>
      </c>
      <c r="AL30" s="33" t="s">
        <v>60</v>
      </c>
      <c r="AM30" s="33" t="s">
        <v>60</v>
      </c>
      <c r="AN30" s="47" t="s">
        <v>77</v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0"/>
      <c r="BD30" s="74">
        <v>0</v>
      </c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4">
        <v>-115323.71</v>
      </c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15">
        <f t="shared" si="0"/>
        <v>115323.71</v>
      </c>
    </row>
    <row r="31" spans="1:129" ht="25.5" customHeight="1">
      <c r="A31" s="33" t="s">
        <v>61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51" t="s">
        <v>78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5"/>
      <c r="BD31" s="70">
        <f>100000+950000</f>
        <v>1050000</v>
      </c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50">
        <v>1051553.47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15">
        <f t="shared" si="0"/>
        <v>-1553.469999999972</v>
      </c>
    </row>
    <row r="32" spans="1:129" ht="24.75" customHeight="1">
      <c r="A32" s="103" t="s">
        <v>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98" t="s">
        <v>79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77">
        <f>BD33+BD34</f>
        <v>15000000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7">
        <f>CQ33+CQ34</f>
        <v>7835609</v>
      </c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49"/>
      <c r="DY32" s="16">
        <f t="shared" si="0"/>
        <v>7164391</v>
      </c>
    </row>
    <row r="33" spans="1:129" ht="24.75" customHeight="1">
      <c r="A33" s="32" t="s">
        <v>62</v>
      </c>
      <c r="B33" s="1" t="s">
        <v>62</v>
      </c>
      <c r="C33" s="1" t="s">
        <v>62</v>
      </c>
      <c r="D33" s="1" t="s">
        <v>62</v>
      </c>
      <c r="E33" s="1" t="s">
        <v>62</v>
      </c>
      <c r="F33" s="1" t="s">
        <v>62</v>
      </c>
      <c r="G33" s="1" t="s">
        <v>62</v>
      </c>
      <c r="H33" s="1" t="s">
        <v>62</v>
      </c>
      <c r="I33" s="1" t="s">
        <v>62</v>
      </c>
      <c r="J33" s="1" t="s">
        <v>62</v>
      </c>
      <c r="K33" s="1" t="s">
        <v>62</v>
      </c>
      <c r="L33" s="1" t="s">
        <v>62</v>
      </c>
      <c r="M33" s="1" t="s">
        <v>62</v>
      </c>
      <c r="N33" s="1" t="s">
        <v>62</v>
      </c>
      <c r="O33" s="1" t="s">
        <v>62</v>
      </c>
      <c r="P33" s="1" t="s">
        <v>62</v>
      </c>
      <c r="Q33" s="1" t="s">
        <v>62</v>
      </c>
      <c r="R33" s="1" t="s">
        <v>62</v>
      </c>
      <c r="S33" s="1" t="s">
        <v>62</v>
      </c>
      <c r="T33" s="1" t="s">
        <v>62</v>
      </c>
      <c r="U33" s="1" t="s">
        <v>62</v>
      </c>
      <c r="V33" s="1" t="s">
        <v>62</v>
      </c>
      <c r="W33" s="1" t="s">
        <v>62</v>
      </c>
      <c r="X33" s="1" t="s">
        <v>62</v>
      </c>
      <c r="Y33" s="1" t="s">
        <v>62</v>
      </c>
      <c r="Z33" s="1" t="s">
        <v>62</v>
      </c>
      <c r="AA33" s="1" t="s">
        <v>62</v>
      </c>
      <c r="AB33" s="1" t="s">
        <v>62</v>
      </c>
      <c r="AC33" s="1" t="s">
        <v>62</v>
      </c>
      <c r="AD33" s="1" t="s">
        <v>62</v>
      </c>
      <c r="AE33" s="1" t="s">
        <v>62</v>
      </c>
      <c r="AF33" s="1" t="s">
        <v>62</v>
      </c>
      <c r="AG33" s="1" t="s">
        <v>62</v>
      </c>
      <c r="AH33" s="1" t="s">
        <v>62</v>
      </c>
      <c r="AI33" s="1" t="s">
        <v>62</v>
      </c>
      <c r="AJ33" s="1" t="s">
        <v>62</v>
      </c>
      <c r="AK33" s="1" t="s">
        <v>62</v>
      </c>
      <c r="AL33" s="1" t="s">
        <v>62</v>
      </c>
      <c r="AM33" s="1" t="s">
        <v>62</v>
      </c>
      <c r="AN33" s="73" t="s">
        <v>80</v>
      </c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4">
        <f>14300000+700000</f>
        <v>15000000</v>
      </c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4">
        <v>7858186.03</v>
      </c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15">
        <f t="shared" si="0"/>
        <v>7141813.97</v>
      </c>
    </row>
    <row r="34" spans="1:129" ht="37.5" customHeight="1">
      <c r="A34" s="32" t="s">
        <v>63</v>
      </c>
      <c r="B34" s="1" t="s">
        <v>63</v>
      </c>
      <c r="C34" s="1" t="s">
        <v>63</v>
      </c>
      <c r="D34" s="1" t="s">
        <v>63</v>
      </c>
      <c r="E34" s="1" t="s">
        <v>63</v>
      </c>
      <c r="F34" s="1" t="s">
        <v>63</v>
      </c>
      <c r="G34" s="1" t="s">
        <v>63</v>
      </c>
      <c r="H34" s="1" t="s">
        <v>63</v>
      </c>
      <c r="I34" s="1" t="s">
        <v>63</v>
      </c>
      <c r="J34" s="1" t="s">
        <v>63</v>
      </c>
      <c r="K34" s="1" t="s">
        <v>63</v>
      </c>
      <c r="L34" s="1" t="s">
        <v>63</v>
      </c>
      <c r="M34" s="1" t="s">
        <v>63</v>
      </c>
      <c r="N34" s="1" t="s">
        <v>63</v>
      </c>
      <c r="O34" s="1" t="s">
        <v>63</v>
      </c>
      <c r="P34" s="1" t="s">
        <v>63</v>
      </c>
      <c r="Q34" s="1" t="s">
        <v>63</v>
      </c>
      <c r="R34" s="1" t="s">
        <v>63</v>
      </c>
      <c r="S34" s="1" t="s">
        <v>63</v>
      </c>
      <c r="T34" s="1" t="s">
        <v>63</v>
      </c>
      <c r="U34" s="1" t="s">
        <v>63</v>
      </c>
      <c r="V34" s="1" t="s">
        <v>63</v>
      </c>
      <c r="W34" s="1" t="s">
        <v>63</v>
      </c>
      <c r="X34" s="1" t="s">
        <v>63</v>
      </c>
      <c r="Y34" s="1" t="s">
        <v>63</v>
      </c>
      <c r="Z34" s="1" t="s">
        <v>63</v>
      </c>
      <c r="AA34" s="1" t="s">
        <v>63</v>
      </c>
      <c r="AB34" s="1" t="s">
        <v>63</v>
      </c>
      <c r="AC34" s="1" t="s">
        <v>63</v>
      </c>
      <c r="AD34" s="1" t="s">
        <v>63</v>
      </c>
      <c r="AE34" s="1" t="s">
        <v>63</v>
      </c>
      <c r="AF34" s="1" t="s">
        <v>63</v>
      </c>
      <c r="AG34" s="1" t="s">
        <v>63</v>
      </c>
      <c r="AH34" s="1" t="s">
        <v>63</v>
      </c>
      <c r="AI34" s="1" t="s">
        <v>63</v>
      </c>
      <c r="AJ34" s="1" t="s">
        <v>63</v>
      </c>
      <c r="AK34" s="1" t="s">
        <v>63</v>
      </c>
      <c r="AL34" s="1" t="s">
        <v>63</v>
      </c>
      <c r="AM34" s="1" t="s">
        <v>63</v>
      </c>
      <c r="AN34" s="73" t="s">
        <v>81</v>
      </c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4">
        <v>0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4">
        <v>-22577.03</v>
      </c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15">
        <f t="shared" si="0"/>
        <v>22577.03</v>
      </c>
    </row>
    <row r="35" spans="1:129" ht="12.75">
      <c r="A35" s="100" t="s">
        <v>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98" t="s">
        <v>6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9">
        <f>BD37</f>
        <v>39798400</v>
      </c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99">
        <f>CQ37</f>
        <v>5670680.62</v>
      </c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84"/>
      <c r="DY35" s="16">
        <f t="shared" si="0"/>
        <v>34127719.38</v>
      </c>
    </row>
    <row r="36" spans="1:129" ht="12.75">
      <c r="A36" s="100" t="s">
        <v>39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98" t="s">
        <v>40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9">
        <f>BD37</f>
        <v>39798400</v>
      </c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99">
        <f>CQ37</f>
        <v>5670680.62</v>
      </c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84"/>
      <c r="DY36" s="16">
        <f>DY37</f>
        <v>34127719.38</v>
      </c>
    </row>
    <row r="37" spans="1:129" ht="70.5" customHeight="1">
      <c r="A37" s="91" t="s">
        <v>15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N37" s="61" t="s">
        <v>82</v>
      </c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70">
        <f>37000000+2798400</f>
        <v>39798400</v>
      </c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0">
        <v>5670680.62</v>
      </c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84"/>
      <c r="DY37" s="15">
        <f t="shared" si="0"/>
        <v>34127719.38</v>
      </c>
    </row>
    <row r="38" spans="1:129" ht="36" customHeight="1">
      <c r="A38" s="95" t="s">
        <v>41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8" t="s">
        <v>7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9">
        <f>BD40</f>
        <v>10000</v>
      </c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99">
        <f>CQ40</f>
        <v>0</v>
      </c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84"/>
      <c r="DY38" s="16">
        <f t="shared" si="0"/>
        <v>10000</v>
      </c>
    </row>
    <row r="39" spans="1:129" ht="18" customHeight="1">
      <c r="A39" s="24" t="s">
        <v>43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79" t="s">
        <v>42</v>
      </c>
      <c r="AO39" s="80"/>
      <c r="AP39" s="8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82">
        <f>BD40</f>
        <v>10000</v>
      </c>
      <c r="BE39" s="8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82">
        <f>CQ40</f>
        <v>0</v>
      </c>
      <c r="CR39" s="83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10"/>
      <c r="DY39" s="16">
        <f>DY40</f>
        <v>10000</v>
      </c>
    </row>
    <row r="40" spans="1:129" ht="27" customHeight="1">
      <c r="A40" s="91" t="s">
        <v>13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3"/>
      <c r="AN40" s="61" t="s">
        <v>83</v>
      </c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70">
        <v>10000</v>
      </c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0">
        <v>0</v>
      </c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84"/>
      <c r="DY40" s="15">
        <f t="shared" si="0"/>
        <v>10000</v>
      </c>
    </row>
    <row r="41" spans="1:129" ht="36.75" customHeight="1">
      <c r="A41" s="95" t="s">
        <v>92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79" t="s">
        <v>44</v>
      </c>
      <c r="AO41" s="80"/>
      <c r="AP41" s="81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0">
        <f>BD42</f>
        <v>807000</v>
      </c>
      <c r="BE41" s="141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40">
        <f>CQ42</f>
        <v>56740</v>
      </c>
      <c r="CR41" s="142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9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3"/>
      <c r="DY41" s="16">
        <f>DY42</f>
        <v>750260</v>
      </c>
    </row>
    <row r="42" spans="1:129" ht="22.5" customHeight="1">
      <c r="A42" s="24" t="s">
        <v>93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79" t="s">
        <v>94</v>
      </c>
      <c r="AO42" s="80"/>
      <c r="AP42" s="81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0">
        <f>BD43</f>
        <v>807000</v>
      </c>
      <c r="BE42" s="141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140">
        <f>CQ43</f>
        <v>56740</v>
      </c>
      <c r="CR42" s="142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9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3"/>
      <c r="DY42" s="16">
        <f>DY43</f>
        <v>750260</v>
      </c>
    </row>
    <row r="43" spans="1:129" ht="23.25" customHeight="1">
      <c r="A43" s="91" t="s">
        <v>96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3"/>
      <c r="AN43" s="61" t="s">
        <v>95</v>
      </c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70">
        <f>BD44</f>
        <v>807000</v>
      </c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70">
        <f>CQ44</f>
        <v>56740</v>
      </c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2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84"/>
      <c r="DY43" s="15">
        <f t="shared" si="0"/>
        <v>750260</v>
      </c>
    </row>
    <row r="44" spans="1:129" ht="46.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61" t="s">
        <v>97</v>
      </c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0">
        <f>BD45</f>
        <v>807000</v>
      </c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70">
        <f>CQ45</f>
        <v>56740</v>
      </c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2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15">
        <f t="shared" si="0"/>
        <v>750260</v>
      </c>
    </row>
    <row r="45" spans="1:129" ht="78" customHeight="1">
      <c r="A45" s="59" t="s">
        <v>64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61" t="s">
        <v>99</v>
      </c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70">
        <f>1000000-193000</f>
        <v>807000</v>
      </c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70">
        <v>56740</v>
      </c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2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15">
        <f>BD45-CQ45</f>
        <v>750260</v>
      </c>
    </row>
    <row r="46" spans="1:129" ht="24" customHeight="1">
      <c r="A46" s="95" t="s">
        <v>9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7"/>
      <c r="AN46" s="98" t="s">
        <v>8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9">
        <f>BD47+BD49</f>
        <v>1500700</v>
      </c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99">
        <f>CQ47+CQ49</f>
        <v>543800</v>
      </c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84"/>
      <c r="DY46" s="16">
        <f t="shared" si="0"/>
        <v>956900</v>
      </c>
    </row>
    <row r="47" spans="1:129" ht="57" customHeight="1">
      <c r="A47" s="91" t="s">
        <v>45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3"/>
      <c r="AN47" s="61" t="s">
        <v>14</v>
      </c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70">
        <f>430000-170000</f>
        <v>260000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0">
        <v>14300</v>
      </c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84"/>
      <c r="DY47" s="15">
        <f t="shared" si="0"/>
        <v>245700</v>
      </c>
    </row>
    <row r="48" spans="1:129" ht="36" customHeight="1">
      <c r="A48" s="24" t="s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79" t="s">
        <v>46</v>
      </c>
      <c r="AO48" s="80"/>
      <c r="AP48" s="81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140">
        <f>BD49</f>
        <v>1240700</v>
      </c>
      <c r="BE48" s="141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140">
        <f>CQ49</f>
        <v>529500</v>
      </c>
      <c r="CR48" s="141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3"/>
      <c r="DY48" s="16">
        <f>DY49</f>
        <v>711200</v>
      </c>
    </row>
    <row r="49" spans="1:129" ht="69" customHeight="1">
      <c r="A49" s="91" t="s">
        <v>48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61" t="s">
        <v>16</v>
      </c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6">
        <f>BD50+BD51</f>
        <v>1240700</v>
      </c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66">
        <f>CQ50+CQ51</f>
        <v>529500</v>
      </c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84"/>
      <c r="DY49" s="15">
        <f t="shared" si="0"/>
        <v>711200</v>
      </c>
    </row>
    <row r="50" spans="1:129" ht="57.75" customHeight="1">
      <c r="A50" s="59" t="s">
        <v>65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7" t="s">
        <v>84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9"/>
      <c r="BD50" s="66">
        <f>1300000-123800</f>
        <v>1176200</v>
      </c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66">
        <v>483500</v>
      </c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15">
        <f t="shared" si="0"/>
        <v>692700</v>
      </c>
    </row>
    <row r="51" spans="1:129" ht="66.75" customHeight="1">
      <c r="A51" s="59" t="s">
        <v>66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7" t="s">
        <v>85</v>
      </c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9"/>
      <c r="BD51" s="66">
        <f>34500+30000</f>
        <v>64500</v>
      </c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66">
        <v>46000</v>
      </c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15">
        <f t="shared" si="0"/>
        <v>18500</v>
      </c>
    </row>
    <row r="52" spans="1:129" ht="12.75" customHeight="1">
      <c r="A52" s="95" t="s">
        <v>10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7"/>
      <c r="AN52" s="98" t="s">
        <v>12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4">
        <f>BD53</f>
        <v>11606900</v>
      </c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94">
        <f>CQ53</f>
        <v>5771300</v>
      </c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84"/>
      <c r="DY52" s="17">
        <f>BD52-CQ52</f>
        <v>5835600</v>
      </c>
    </row>
    <row r="53" spans="1:129" ht="35.25" customHeight="1">
      <c r="A53" s="24" t="s">
        <v>52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79" t="s">
        <v>49</v>
      </c>
      <c r="AO53" s="80"/>
      <c r="AP53" s="8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85">
        <f>BD54</f>
        <v>11606900</v>
      </c>
      <c r="BE53" s="8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85">
        <f>CQ54</f>
        <v>5771300</v>
      </c>
      <c r="CR53" s="8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10"/>
      <c r="DY53" s="17">
        <f>BD53-CQ53</f>
        <v>5835600</v>
      </c>
    </row>
    <row r="54" spans="1:129" ht="35.25" customHeight="1">
      <c r="A54" s="24" t="s">
        <v>51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79" t="s">
        <v>50</v>
      </c>
      <c r="AO54" s="80"/>
      <c r="AP54" s="8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85">
        <f>BD55+BD59</f>
        <v>11606900</v>
      </c>
      <c r="BE54" s="86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85">
        <f>CQ55+CQ59</f>
        <v>5771300</v>
      </c>
      <c r="CR54" s="86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10"/>
      <c r="DY54" s="17">
        <f>BD54-CQ54</f>
        <v>5835600</v>
      </c>
    </row>
    <row r="55" spans="1:129" ht="35.25" customHeight="1">
      <c r="A55" s="24" t="s">
        <v>54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79" t="s">
        <v>53</v>
      </c>
      <c r="AO55" s="80"/>
      <c r="AP55" s="8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85">
        <f>BD56</f>
        <v>2640000</v>
      </c>
      <c r="BE55" s="147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85">
        <f>CQ56</f>
        <v>1341300</v>
      </c>
      <c r="CR55" s="147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10"/>
      <c r="DY55" s="17">
        <f>DY56</f>
        <v>1298700</v>
      </c>
    </row>
    <row r="56" spans="1:129" ht="54" customHeight="1">
      <c r="A56" s="91" t="s">
        <v>17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3"/>
      <c r="AN56" s="61" t="s">
        <v>18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70">
        <f>BD57+BD58</f>
        <v>2640000</v>
      </c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5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70">
        <f>CQ57+CQ58</f>
        <v>1341300</v>
      </c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57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41"/>
      <c r="DY56" s="15">
        <f t="shared" si="0"/>
        <v>1298700</v>
      </c>
    </row>
    <row r="57" spans="1:129" ht="71.25" customHeight="1">
      <c r="A57" s="59" t="s">
        <v>67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1" t="s">
        <v>86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3">
        <v>2573000</v>
      </c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3">
        <v>1298300</v>
      </c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57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15">
        <f t="shared" si="0"/>
        <v>1274700</v>
      </c>
    </row>
    <row r="58" spans="1:129" ht="105" customHeight="1">
      <c r="A58" s="59" t="s">
        <v>68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1" t="s">
        <v>87</v>
      </c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3">
        <v>67000</v>
      </c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3">
        <v>43000</v>
      </c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57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15">
        <f t="shared" si="0"/>
        <v>24000</v>
      </c>
    </row>
    <row r="59" spans="1:129" ht="60" customHeight="1">
      <c r="A59" s="24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143" t="s">
        <v>55</v>
      </c>
      <c r="AO59" s="144"/>
      <c r="AP59" s="145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85">
        <f>BD60</f>
        <v>8966900</v>
      </c>
      <c r="BE59" s="146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28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85">
        <f>CQ60</f>
        <v>4430000</v>
      </c>
      <c r="CR59" s="146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1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17">
        <f>DY60</f>
        <v>4536900</v>
      </c>
    </row>
    <row r="60" spans="1:129" ht="79.5" customHeight="1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52" t="s">
        <v>19</v>
      </c>
      <c r="AO60" s="53"/>
      <c r="AP60" s="5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88">
        <f>BD61+BD62</f>
        <v>8966900</v>
      </c>
      <c r="BE60" s="89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88">
        <f>CQ61+CQ62</f>
        <v>4430000</v>
      </c>
      <c r="CR60" s="89"/>
      <c r="DY60" s="15">
        <f t="shared" si="0"/>
        <v>4536900</v>
      </c>
    </row>
    <row r="61" spans="1:129" ht="48.75" customHeight="1">
      <c r="A61" s="34" t="s">
        <v>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52" t="s">
        <v>88</v>
      </c>
      <c r="AO61" s="53"/>
      <c r="AP61" s="54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55">
        <v>6529600</v>
      </c>
      <c r="BE61" s="5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55">
        <v>3264800</v>
      </c>
      <c r="CR61" s="56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Y61" s="38">
        <f t="shared" si="0"/>
        <v>3264800</v>
      </c>
    </row>
    <row r="62" spans="1:129" ht="45.75" customHeight="1">
      <c r="A62" s="34" t="s">
        <v>70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52" t="s">
        <v>89</v>
      </c>
      <c r="AO62" s="53"/>
      <c r="AP62" s="54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55">
        <f>2330400+106900</f>
        <v>2437300</v>
      </c>
      <c r="BE62" s="5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55">
        <v>1165200</v>
      </c>
      <c r="CR62" s="56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Y62" s="38">
        <f t="shared" si="0"/>
        <v>1272100</v>
      </c>
    </row>
  </sheetData>
  <mergeCells count="246">
    <mergeCell ref="BZ45:CP45"/>
    <mergeCell ref="CQ45:DG45"/>
    <mergeCell ref="DH45:DX45"/>
    <mergeCell ref="AN59:AP59"/>
    <mergeCell ref="BD59:BE59"/>
    <mergeCell ref="CQ59:CR59"/>
    <mergeCell ref="CQ54:CR54"/>
    <mergeCell ref="AN55:AP55"/>
    <mergeCell ref="BD55:BE55"/>
    <mergeCell ref="CQ55:CR55"/>
    <mergeCell ref="CQ57:DG57"/>
    <mergeCell ref="BZ57:CP57"/>
    <mergeCell ref="A41:AM41"/>
    <mergeCell ref="AN48:AP48"/>
    <mergeCell ref="BD48:BE48"/>
    <mergeCell ref="CQ48:CR48"/>
    <mergeCell ref="BZ43:CP43"/>
    <mergeCell ref="CQ43:DG43"/>
    <mergeCell ref="CQ46:DG46"/>
    <mergeCell ref="A45:AM45"/>
    <mergeCell ref="AN45:BC45"/>
    <mergeCell ref="BD45:BY45"/>
    <mergeCell ref="CQ39:CR39"/>
    <mergeCell ref="AN42:AP42"/>
    <mergeCell ref="BD42:BE42"/>
    <mergeCell ref="CQ42:CR42"/>
    <mergeCell ref="AN41:AP41"/>
    <mergeCell ref="BD41:BE41"/>
    <mergeCell ref="CQ41:CR41"/>
    <mergeCell ref="BZ40:CP40"/>
    <mergeCell ref="CR1:DY1"/>
    <mergeCell ref="A2:DY2"/>
    <mergeCell ref="A36:AM36"/>
    <mergeCell ref="AN36:BC36"/>
    <mergeCell ref="BD36:BY36"/>
    <mergeCell ref="BZ36:CP36"/>
    <mergeCell ref="CQ36:DG36"/>
    <mergeCell ref="DH36:DX36"/>
    <mergeCell ref="A17:DY17"/>
    <mergeCell ref="A11:CR11"/>
    <mergeCell ref="A10:CR10"/>
    <mergeCell ref="A7:DY7"/>
    <mergeCell ref="CQ8:CR8"/>
    <mergeCell ref="BD9:CR9"/>
    <mergeCell ref="AN8:AP8"/>
    <mergeCell ref="A12:CR12"/>
    <mergeCell ref="A13:CR13"/>
    <mergeCell ref="A14:CR14"/>
    <mergeCell ref="A15:CR15"/>
    <mergeCell ref="BZ18:CP18"/>
    <mergeCell ref="CQ18:DG18"/>
    <mergeCell ref="DH18:DX18"/>
    <mergeCell ref="BZ19:CP19"/>
    <mergeCell ref="CQ19:DG19"/>
    <mergeCell ref="DH19:DX19"/>
    <mergeCell ref="A19:AM19"/>
    <mergeCell ref="AN19:BC19"/>
    <mergeCell ref="BD19:BY19"/>
    <mergeCell ref="BZ20:CP20"/>
    <mergeCell ref="CQ20:DG20"/>
    <mergeCell ref="DH20:DX20"/>
    <mergeCell ref="A20:AM20"/>
    <mergeCell ref="AN20:BC20"/>
    <mergeCell ref="BD20:BY20"/>
    <mergeCell ref="BZ21:CP21"/>
    <mergeCell ref="CQ21:DG21"/>
    <mergeCell ref="DH21:DX21"/>
    <mergeCell ref="A21:AM21"/>
    <mergeCell ref="AN21:BC21"/>
    <mergeCell ref="BD21:BY21"/>
    <mergeCell ref="BZ22:CP22"/>
    <mergeCell ref="CQ22:DG22"/>
    <mergeCell ref="DH22:DX22"/>
    <mergeCell ref="A22:AM22"/>
    <mergeCell ref="AN22:BC22"/>
    <mergeCell ref="BD22:BY22"/>
    <mergeCell ref="BZ23:CP23"/>
    <mergeCell ref="CQ23:DG23"/>
    <mergeCell ref="DH23:DX23"/>
    <mergeCell ref="A23:AM23"/>
    <mergeCell ref="AN23:BC23"/>
    <mergeCell ref="BD23:BY23"/>
    <mergeCell ref="BZ24:CP24"/>
    <mergeCell ref="CQ24:DG24"/>
    <mergeCell ref="DH24:DX24"/>
    <mergeCell ref="A24:AM24"/>
    <mergeCell ref="AN24:BC24"/>
    <mergeCell ref="BD24:BY24"/>
    <mergeCell ref="BZ25:CP25"/>
    <mergeCell ref="CQ25:DG25"/>
    <mergeCell ref="DH25:DX25"/>
    <mergeCell ref="A25:AM25"/>
    <mergeCell ref="AN25:BC25"/>
    <mergeCell ref="BD25:BY25"/>
    <mergeCell ref="DH28:DX28"/>
    <mergeCell ref="A28:AM28"/>
    <mergeCell ref="AN28:BC28"/>
    <mergeCell ref="BD28:BY28"/>
    <mergeCell ref="CQ28:DG28"/>
    <mergeCell ref="A32:AM32"/>
    <mergeCell ref="AN32:BC32"/>
    <mergeCell ref="BD32:BY32"/>
    <mergeCell ref="BZ28:CP28"/>
    <mergeCell ref="BZ35:CP35"/>
    <mergeCell ref="CQ35:DG35"/>
    <mergeCell ref="DH35:DX35"/>
    <mergeCell ref="A35:AM35"/>
    <mergeCell ref="AN35:BC35"/>
    <mergeCell ref="BD35:BY35"/>
    <mergeCell ref="BZ37:CP37"/>
    <mergeCell ref="CQ37:DG37"/>
    <mergeCell ref="DH37:DX37"/>
    <mergeCell ref="A37:AM37"/>
    <mergeCell ref="AN37:BC37"/>
    <mergeCell ref="BD37:BY37"/>
    <mergeCell ref="BZ38:CP38"/>
    <mergeCell ref="CQ38:DG38"/>
    <mergeCell ref="DH38:DX38"/>
    <mergeCell ref="A38:AM38"/>
    <mergeCell ref="AN38:BC38"/>
    <mergeCell ref="BD38:BY38"/>
    <mergeCell ref="DH40:DX40"/>
    <mergeCell ref="A40:AM40"/>
    <mergeCell ref="AN40:BC40"/>
    <mergeCell ref="BD40:BY40"/>
    <mergeCell ref="CQ40:DG40"/>
    <mergeCell ref="DH43:DX43"/>
    <mergeCell ref="A43:AM43"/>
    <mergeCell ref="AN43:BC43"/>
    <mergeCell ref="BD43:BY43"/>
    <mergeCell ref="DH46:DX46"/>
    <mergeCell ref="A46:AM46"/>
    <mergeCell ref="AN46:BC46"/>
    <mergeCell ref="BD46:BY46"/>
    <mergeCell ref="DH47:DX47"/>
    <mergeCell ref="A47:AM47"/>
    <mergeCell ref="AN47:BC47"/>
    <mergeCell ref="BD47:BY47"/>
    <mergeCell ref="DH49:DX49"/>
    <mergeCell ref="A49:AM49"/>
    <mergeCell ref="AN49:BC49"/>
    <mergeCell ref="BD49:BY49"/>
    <mergeCell ref="BD18:BE18"/>
    <mergeCell ref="CQ52:DG52"/>
    <mergeCell ref="BZ52:CP52"/>
    <mergeCell ref="A52:AM52"/>
    <mergeCell ref="AN52:BC52"/>
    <mergeCell ref="BZ49:CP49"/>
    <mergeCell ref="CQ49:DG49"/>
    <mergeCell ref="BZ47:CP47"/>
    <mergeCell ref="CQ47:DG47"/>
    <mergeCell ref="BZ46:CP46"/>
    <mergeCell ref="A16:CR16"/>
    <mergeCell ref="AN60:AP60"/>
    <mergeCell ref="BD60:BE60"/>
    <mergeCell ref="CQ60:CR60"/>
    <mergeCell ref="BZ56:CP56"/>
    <mergeCell ref="CQ56:DG56"/>
    <mergeCell ref="A56:AM56"/>
    <mergeCell ref="AN56:BC56"/>
    <mergeCell ref="BD56:BY56"/>
    <mergeCell ref="BD52:BY52"/>
    <mergeCell ref="DH56:DX56"/>
    <mergeCell ref="AN18:AP18"/>
    <mergeCell ref="AN39:AP39"/>
    <mergeCell ref="BD39:BE39"/>
    <mergeCell ref="DH52:DX52"/>
    <mergeCell ref="AN53:AP53"/>
    <mergeCell ref="AN54:AP54"/>
    <mergeCell ref="BD53:BE53"/>
    <mergeCell ref="BD54:BE54"/>
    <mergeCell ref="CQ53:CR53"/>
    <mergeCell ref="DH29:DX29"/>
    <mergeCell ref="AN30:BC30"/>
    <mergeCell ref="BD30:BY30"/>
    <mergeCell ref="BZ30:CP30"/>
    <mergeCell ref="CQ30:DG30"/>
    <mergeCell ref="DH30:DX30"/>
    <mergeCell ref="AN29:BC29"/>
    <mergeCell ref="BD29:BY29"/>
    <mergeCell ref="BZ29:CP29"/>
    <mergeCell ref="CQ29:DG29"/>
    <mergeCell ref="DH26:DX26"/>
    <mergeCell ref="A27:AM27"/>
    <mergeCell ref="AN27:BC27"/>
    <mergeCell ref="BD27:BY27"/>
    <mergeCell ref="BZ27:CP27"/>
    <mergeCell ref="CQ27:DG27"/>
    <mergeCell ref="DH27:DX27"/>
    <mergeCell ref="CQ26:DG26"/>
    <mergeCell ref="A26:AM26"/>
    <mergeCell ref="AN26:BC26"/>
    <mergeCell ref="BD26:BY26"/>
    <mergeCell ref="BZ26:CP26"/>
    <mergeCell ref="AN31:BC31"/>
    <mergeCell ref="BD31:BY31"/>
    <mergeCell ref="BZ31:CP31"/>
    <mergeCell ref="AN33:BC33"/>
    <mergeCell ref="BD33:BY33"/>
    <mergeCell ref="BZ33:CP33"/>
    <mergeCell ref="CQ33:DG33"/>
    <mergeCell ref="BD34:BY34"/>
    <mergeCell ref="BZ34:CP34"/>
    <mergeCell ref="CQ34:DG34"/>
    <mergeCell ref="DH31:DX31"/>
    <mergeCell ref="DH33:DX33"/>
    <mergeCell ref="BZ32:CP32"/>
    <mergeCell ref="CQ32:DG32"/>
    <mergeCell ref="DH32:DX32"/>
    <mergeCell ref="CQ31:DG31"/>
    <mergeCell ref="AN50:BC50"/>
    <mergeCell ref="BD50:BY50"/>
    <mergeCell ref="DH34:DX34"/>
    <mergeCell ref="A44:AM44"/>
    <mergeCell ref="AN44:BC44"/>
    <mergeCell ref="BD44:BY44"/>
    <mergeCell ref="BZ44:CP44"/>
    <mergeCell ref="CQ44:DG44"/>
    <mergeCell ref="DH44:DX44"/>
    <mergeCell ref="AN34:BC34"/>
    <mergeCell ref="CQ50:DG50"/>
    <mergeCell ref="BZ50:CP50"/>
    <mergeCell ref="DH50:DX50"/>
    <mergeCell ref="A51:AM51"/>
    <mergeCell ref="AN51:BC51"/>
    <mergeCell ref="BD51:BY51"/>
    <mergeCell ref="BZ51:CP51"/>
    <mergeCell ref="CQ51:DG51"/>
    <mergeCell ref="DH51:DX51"/>
    <mergeCell ref="A50:AM50"/>
    <mergeCell ref="DH57:DX57"/>
    <mergeCell ref="A58:AM58"/>
    <mergeCell ref="AN58:BC58"/>
    <mergeCell ref="BD58:BY58"/>
    <mergeCell ref="BZ58:CP58"/>
    <mergeCell ref="CQ58:DG58"/>
    <mergeCell ref="DH58:DX58"/>
    <mergeCell ref="A57:AM57"/>
    <mergeCell ref="AN57:BC57"/>
    <mergeCell ref="BD57:BY57"/>
    <mergeCell ref="AN61:AP61"/>
    <mergeCell ref="BD61:BE61"/>
    <mergeCell ref="CQ61:CR61"/>
    <mergeCell ref="AN62:AP62"/>
    <mergeCell ref="BD62:BE62"/>
    <mergeCell ref="CQ62:CR62"/>
  </mergeCells>
  <printOptions/>
  <pageMargins left="0.1968503937007874" right="0.1968503937007874" top="0.5905511811023623" bottom="0.3937007874015748" header="0.5118110236220472" footer="0.11811023622047245"/>
  <pageSetup horizontalDpi="600" verticalDpi="600" orientation="portrait" paperSize="9" r:id="rId1"/>
  <headerFooter alignWithMargins="0">
    <oddFooter>&amp;R&amp;P  из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Владелец</cp:lastModifiedBy>
  <cp:lastPrinted>2012-07-19T10:41:11Z</cp:lastPrinted>
  <dcterms:created xsi:type="dcterms:W3CDTF">2005-02-01T12:32:18Z</dcterms:created>
  <dcterms:modified xsi:type="dcterms:W3CDTF">2012-07-19T10:41:19Z</dcterms:modified>
  <cp:category/>
  <cp:version/>
  <cp:contentType/>
  <cp:contentStatus/>
</cp:coreProperties>
</file>