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2120" windowHeight="8450" tabRatio="621" activeTab="0"/>
  </bookViews>
  <sheets>
    <sheet name="РАСХОДЫ" sheetId="1" r:id="rId1"/>
  </sheets>
  <definedNames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<sst xmlns="http://schemas.openxmlformats.org/spreadsheetml/2006/main" count="1048" uniqueCount="203">
  <si>
    <t>Наименование показателя</t>
  </si>
  <si>
    <t>в том числе:</t>
  </si>
  <si>
    <t>Расходы бюджета - всего</t>
  </si>
  <si>
    <t>0103</t>
  </si>
  <si>
    <t>Заработная плата</t>
  </si>
  <si>
    <t>211</t>
  </si>
  <si>
    <t>Услуги связи</t>
  </si>
  <si>
    <t>Транспортные услуги</t>
  </si>
  <si>
    <t>Коммунальные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</si>
  <si>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</si>
  <si>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</si>
  <si>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</si>
  <si>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</si>
  <si>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0100</t>
  </si>
  <si>
    <t>Общегосударственные вопросы</t>
  </si>
  <si>
    <t>213</t>
  </si>
  <si>
    <t>221</t>
  </si>
  <si>
    <t>222</t>
  </si>
  <si>
    <t>223</t>
  </si>
  <si>
    <t>225</t>
  </si>
  <si>
    <t>226</t>
  </si>
  <si>
    <t>262</t>
  </si>
  <si>
    <t>290</t>
  </si>
  <si>
    <t>340</t>
  </si>
  <si>
    <t>310</t>
  </si>
  <si>
    <t>0309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</si>
  <si>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</si>
  <si>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</si>
  <si>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</si>
  <si>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</si>
  <si>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0707</t>
  </si>
  <si>
    <t>0700</t>
  </si>
  <si>
    <t>Образование</t>
  </si>
  <si>
    <t>0800</t>
  </si>
  <si>
    <t>0801</t>
  </si>
  <si>
    <t>Культура</t>
  </si>
  <si>
    <t>Периодическая печать и издательства</t>
  </si>
  <si>
    <t>1000</t>
  </si>
  <si>
    <t>Социальная политика</t>
  </si>
  <si>
    <t>1004</t>
  </si>
  <si>
    <t>0102</t>
  </si>
  <si>
    <t>0104</t>
  </si>
  <si>
    <t>Другие общегосударственные вопросы</t>
  </si>
  <si>
    <t xml:space="preserve">Услуги связи </t>
  </si>
  <si>
    <t>Глава муниципального образования</t>
  </si>
  <si>
    <t>002 01 00</t>
  </si>
  <si>
    <t>002 04 00</t>
  </si>
  <si>
    <t xml:space="preserve">002 04 00 </t>
  </si>
  <si>
    <t>002 05 00</t>
  </si>
  <si>
    <t>070 01 00</t>
  </si>
  <si>
    <t>092 01 00</t>
  </si>
  <si>
    <t>Осуществление в порядке и формах, установленных законом Санкт-Петербурга, поддержки деятельности гаждан, общественных объединений, участвующих в охране общественного порядка на территории муниципального образования</t>
  </si>
  <si>
    <t>0503</t>
  </si>
  <si>
    <t>600 01 00</t>
  </si>
  <si>
    <t>600 01 01</t>
  </si>
  <si>
    <t>600 01 03</t>
  </si>
  <si>
    <t>Установка, содержание и ремонт ограждений газонов</t>
  </si>
  <si>
    <t>600 01 04</t>
  </si>
  <si>
    <t>600 02 00</t>
  </si>
  <si>
    <t>600 02 02</t>
  </si>
  <si>
    <t xml:space="preserve">600 02 02 </t>
  </si>
  <si>
    <t>600 03 00</t>
  </si>
  <si>
    <t>600 03 01</t>
  </si>
  <si>
    <t>Молодежная политика и оздоровление детей</t>
  </si>
  <si>
    <t>431 01 00</t>
  </si>
  <si>
    <t>Проведение мероприятий по военно-патриотическому воспитанию молодежи на территории муниципального образования</t>
  </si>
  <si>
    <t>431 02 00</t>
  </si>
  <si>
    <t>457 01 00</t>
  </si>
  <si>
    <t>Физическая культура и спорт</t>
  </si>
  <si>
    <t>Охрана семьи идетства</t>
  </si>
  <si>
    <t>598</t>
  </si>
  <si>
    <t>600 03 02</t>
  </si>
  <si>
    <t>Выполнение отдельных государственных полномочий за счет субвенций из фонда компенсаций Санкт-Петербурга</t>
  </si>
  <si>
    <t>Результат исполнения бюджета (дефицит "-", профицит "+")</t>
  </si>
  <si>
    <t>Начисления на выплаты по оплате труда</t>
  </si>
  <si>
    <t>002 06 01</t>
  </si>
  <si>
    <t>002 06 02</t>
  </si>
  <si>
    <t>002 06 03</t>
  </si>
  <si>
    <t>600 04 00</t>
  </si>
  <si>
    <t>600 04 01</t>
  </si>
  <si>
    <t>Прочее благоустройство</t>
  </si>
  <si>
    <t>520 13 01</t>
  </si>
  <si>
    <t>520 13 02</t>
  </si>
  <si>
    <t>Содержание ребенка в семье опекуна и приемной семье</t>
  </si>
  <si>
    <t>210</t>
  </si>
  <si>
    <t>Оплата труда и начисления на выплаты по оплате труда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</si>
  <si>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</si>
  <si>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</si>
  <si>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</si>
  <si>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</si>
  <si>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</si>
  <si>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</si>
  <si>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исполнительной власти субьектов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</si>
  <si>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</si>
  <si>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Работы, услуги по содержанию имущества</t>
  </si>
  <si>
    <t>Прочие работы, услуги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</si>
  <si>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</si>
  <si>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</si>
  <si>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</si>
  <si>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</si>
  <si>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</si>
  <si>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</si>
  <si>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</si>
  <si>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Организация и проведение досуговых  мероприятий для детей и подростков, проживающих на территории муниципального образования</t>
  </si>
  <si>
    <t>х</t>
  </si>
  <si>
    <t>Приложение 1.1</t>
  </si>
  <si>
    <t>220</t>
  </si>
  <si>
    <t>Оплата работ, услуг</t>
  </si>
  <si>
    <t>Аппарат представительного органа муниципального образования</t>
  </si>
  <si>
    <t>0111</t>
  </si>
  <si>
    <t>0113</t>
  </si>
  <si>
    <t>242</t>
  </si>
  <si>
    <t>Безвозмездные перечисления организациям, за исключением государственных и муниципальных организаций</t>
  </si>
  <si>
    <t>Озеленение территории муниципального образования</t>
  </si>
  <si>
    <t>Создание зон отдыха, в т.ч. обустройство и содержание территорий детских площадок</t>
  </si>
  <si>
    <t>600 04 02</t>
  </si>
  <si>
    <t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</si>
  <si>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Выпонение функций органами местного самоуправления</t>
  </si>
  <si>
    <t xml:space="preserve">Культура, кинематография </t>
  </si>
  <si>
    <t xml:space="preserve">Организация и проведение  местных и участие в организации и проведении городских праздничных и иных зрелищных мероприятий </t>
  </si>
  <si>
    <t>Организация  и проведение мероприятий по сохранению и развитию местных традиций и обрядов</t>
  </si>
  <si>
    <t>1100</t>
  </si>
  <si>
    <t>1102</t>
  </si>
  <si>
    <t>Массовый спорт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</si>
  <si>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</si>
  <si>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1200</t>
  </si>
  <si>
    <t>1202</t>
  </si>
  <si>
    <t>Средства массовой информации</t>
  </si>
  <si>
    <t>Периодические издания , учрежденные представительным органом местного самоуправления</t>
  </si>
  <si>
    <t>0400</t>
  </si>
  <si>
    <t>0401</t>
  </si>
  <si>
    <t>Национальная экономика</t>
  </si>
  <si>
    <t>Общеэкономические вопросы</t>
  </si>
  <si>
    <t>Временное трудоустройство несовершеннолетних в возрасте от 14 до 18 лет в свободное от учебы время</t>
  </si>
  <si>
    <t xml:space="preserve">600 02 01 </t>
  </si>
  <si>
    <t>600 02 01</t>
  </si>
  <si>
    <t>Оборудование контейнерных площадок на дворовых территориях</t>
  </si>
  <si>
    <t>1003</t>
  </si>
  <si>
    <t>505 01 00</t>
  </si>
  <si>
    <t>263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</si>
  <si>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</si>
  <si>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</si>
  <si>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</si>
  <si>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121</t>
  </si>
  <si>
    <t>Фонд оплаты труда и страховые взносы</t>
  </si>
  <si>
    <t>002 03 02</t>
  </si>
  <si>
    <t>321</t>
  </si>
  <si>
    <t>Компенсация депутатам, осуществляющим свои полномочия на непостоянной основе</t>
  </si>
  <si>
    <t>Пособия и компенсации гражданам и иные социальные выплаты, кроме публичных нормативных обязательств</t>
  </si>
  <si>
    <t>Глава местной администрации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</si>
  <si>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</si>
  <si>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</si>
  <si>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</si>
  <si>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851</t>
  </si>
  <si>
    <t>852</t>
  </si>
  <si>
    <t>Уплата налога на имущество организаций</t>
  </si>
  <si>
    <t>Уплата прочих налогов, сборов и иных платежей</t>
  </si>
  <si>
    <t>Резервный фонд местной администрации</t>
  </si>
  <si>
    <t>870</t>
  </si>
  <si>
    <t>Резервные средства</t>
  </si>
  <si>
    <t>630</t>
  </si>
  <si>
    <t>Субсидии некомерческим организациям (за исключением муниципальных учреждений)</t>
  </si>
  <si>
    <t>092 02 00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</si>
  <si>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</si>
  <si>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795 02 00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</si>
  <si>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</si>
  <si>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опастностей, возникающих при ведении военных действий или вследствие этих действий</t>
  </si>
  <si>
    <t>219 01 00</t>
  </si>
  <si>
    <t>510 01 00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</si>
  <si>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</si>
  <si>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</si>
  <si>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</si>
  <si>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</si>
  <si>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</si>
  <si>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 территорий зеленых насаждений внутриквартального озеленения</t>
  </si>
  <si>
    <t>Организация работ по компенсационному озеленению</t>
  </si>
  <si>
    <t>600 03 03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</si>
  <si>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</si>
  <si>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 xml:space="preserve">600 03 03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</si>
  <si>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</si>
  <si>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</si>
  <si>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 xml:space="preserve">600 03 04 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</si>
  <si>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</si>
  <si>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</si>
  <si>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Обустройство и содержание спортивных площадок</t>
  </si>
  <si>
    <t>Профессиональная подготовка, переподготовка и повышение квалификации</t>
  </si>
  <si>
    <t>0705</t>
  </si>
  <si>
    <t>Расходы на  подготовку, переподготовку и повышение квалификации выборных должностных лиц местного самоуправления,  депутатов представительного органа местного самоуправления, муниципальных служащих.</t>
  </si>
  <si>
    <t>428 01 00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</si>
  <si>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</si>
  <si>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795 01 00</t>
  </si>
  <si>
    <t>440 01 00</t>
  </si>
  <si>
    <t>440 02 00</t>
  </si>
  <si>
    <t>314</t>
  </si>
  <si>
    <t>Меры социальной поддержки населения по публичным нормативным обязательствам</t>
  </si>
  <si>
    <t>260</t>
  </si>
  <si>
    <t xml:space="preserve">Социальное обеспечение </t>
  </si>
  <si>
    <t xml:space="preserve"> Вознаграждение, причитающееся приемному родителю</t>
  </si>
  <si>
    <t>487 01 00</t>
  </si>
  <si>
    <t>240</t>
  </si>
  <si>
    <t>Безвозмездные перечисления организациям</t>
  </si>
  <si>
    <t>на  01.01.2014 г.</t>
  </si>
  <si>
    <t>2. Расходы  бюджета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</si>
</sst>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4" fontId="3" fillId="0" borderId="12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3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4"/>
  <sheetViews>
    <sheetView tabSelected="1" zoomScalePageLayoutView="0" workbookViewId="0" topLeftCell="A211">
      <selection activeCell="AW199" sqref="AW199:AX199"/>
    </sheetView>
  </sheetViews>
  <sheetFormatPr defaultColWidth="9.00390625" defaultRowHeight="12.75"/>
  <cols>
    <col min="4" max="4" width="8.25390625" style="0" customWidth="1"/>
    <col min="5" max="5" width="5.50390625" style="0" hidden="1" customWidth="1"/>
    <col min="6" max="11" width="9.125" style="0" hidden="1" customWidth="1"/>
    <col min="12" max="12" width="8.875" style="0" hidden="1" customWidth="1"/>
    <col min="13" max="18" width="9.125" style="0" hidden="1" customWidth="1"/>
    <col min="19" max="19" width="8.25390625" style="0" hidden="1" customWidth="1"/>
    <col min="20" max="27" width="9.125" style="0" hidden="1" customWidth="1"/>
    <col min="28" max="28" width="0.875" style="0" hidden="1" customWidth="1"/>
    <col min="29" max="36" width="9.125" style="0" hidden="1" customWidth="1"/>
    <col min="37" max="37" width="7.00390625" style="0" customWidth="1"/>
    <col min="38" max="38" width="2.875" style="0" hidden="1" customWidth="1"/>
    <col min="39" max="39" width="9.125" style="0" hidden="1" customWidth="1"/>
    <col min="40" max="40" width="9.00390625" style="0" customWidth="1"/>
    <col min="41" max="41" width="1.12109375" style="0" hidden="1" customWidth="1"/>
    <col min="42" max="42" width="0.12890625" style="0" hidden="1" customWidth="1"/>
    <col min="43" max="43" width="6.125" style="0" customWidth="1"/>
    <col min="44" max="44" width="0.2421875" style="0" hidden="1" customWidth="1"/>
    <col min="45" max="45" width="9.125" style="0" hidden="1" customWidth="1"/>
    <col min="46" max="46" width="6.125" style="0" customWidth="1"/>
    <col min="47" max="48" width="0.12890625" style="0" hidden="1" customWidth="1"/>
    <col min="50" max="50" width="4.00390625" style="0" customWidth="1"/>
    <col min="51" max="51" width="4.25390625" style="0" hidden="1" customWidth="1"/>
    <col min="52" max="52" width="7.25390625" style="0" hidden="1" customWidth="1"/>
    <col min="53" max="54" width="9.125" style="0" hidden="1" customWidth="1"/>
    <col min="55" max="55" width="0.12890625" style="0" customWidth="1"/>
    <col min="56" max="58" width="9.125" style="0" hidden="1" customWidth="1"/>
    <col min="59" max="59" width="0.5" style="0" hidden="1" customWidth="1"/>
    <col min="60" max="66" width="9.125" style="0" hidden="1" customWidth="1"/>
    <col min="68" max="68" width="2.875" style="0" customWidth="1"/>
    <col min="69" max="69" width="1.875" style="0" hidden="1" customWidth="1"/>
    <col min="70" max="70" width="2.125" style="0" hidden="1" customWidth="1"/>
    <col min="71" max="71" width="7.50390625" style="0" hidden="1" customWidth="1"/>
    <col min="72" max="73" width="9.125" style="0" hidden="1" customWidth="1"/>
    <col min="74" max="74" width="8.75390625" style="0" hidden="1" customWidth="1"/>
    <col min="75" max="79" width="9.125" style="0" hidden="1" customWidth="1"/>
    <col min="80" max="80" width="11.50390625" style="0" customWidth="1"/>
  </cols>
  <sheetData>
    <row r="1" spans="1:80" ht="12">
      <c r="A1" s="60" t="s">
        <v>105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68" ht="18">
      <c r="A2" s="49" t="s">
        <v>201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</row>
    <row r="3" spans="1:80" ht="31.5" customHeight="1">
      <c r="A3" s="81" t="s">
        <v>202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2"/>
    </row>
    <row r="4" spans="1:80" ht="12.7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 t="s">
        <v>86</v>
      </c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 t="s">
        <v>87</v>
      </c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88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3" t="s">
        <v>89</v>
      </c>
    </row>
    <row r="5" spans="1:80" ht="44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7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4"/>
    </row>
    <row r="6" spans="1:80" ht="12">
      <c r="A6" s="72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>
        <v>3</v>
      </c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>
        <v>4</v>
      </c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>
        <v>7</v>
      </c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11"/>
    </row>
    <row r="7" spans="1:80" ht="12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36">
        <f>AW9+AW82+AW95+AW160+AW175+AW202+AW208+AW89+AW138</f>
        <v>93910600</v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>
        <f>BO9+BO82+BO95+BO175+BO202+BO208+BO89+BO138+BO160</f>
        <v>89698415.19000001</v>
      </c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15">
        <f>AW7-BO7</f>
        <v>4212184.8099999875</v>
      </c>
    </row>
    <row r="8" spans="1:80" ht="12">
      <c r="A8" s="70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15"/>
    </row>
    <row r="9" spans="1:80" ht="17.25" customHeight="1">
      <c r="A9" s="71" t="s">
        <v>14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48" t="s">
        <v>13</v>
      </c>
      <c r="AL9" s="48"/>
      <c r="AM9" s="48"/>
      <c r="AN9" s="48"/>
      <c r="AO9" s="48"/>
      <c r="AP9" s="48"/>
      <c r="AQ9" s="48"/>
      <c r="AR9" s="48"/>
      <c r="AS9" s="48"/>
      <c r="AT9" s="25"/>
      <c r="AU9" s="25"/>
      <c r="AV9" s="25"/>
      <c r="AW9" s="36">
        <f>AW10+AW19+AW29+AW66+AW70</f>
        <v>15481800</v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8">
        <f>BO10+BO19+BO29+BO66+BO70</f>
        <v>13670753.110000003</v>
      </c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15">
        <f aca="true" t="shared" si="0" ref="CB9:CB18">AW9-BO9</f>
        <v>1811046.8899999969</v>
      </c>
    </row>
    <row r="10" spans="1:80" ht="44.25" customHeight="1">
      <c r="A10" s="42" t="s">
        <v>90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8" t="s">
        <v>40</v>
      </c>
      <c r="AL10" s="48"/>
      <c r="AM10" s="48"/>
      <c r="AN10" s="48"/>
      <c r="AO10" s="48"/>
      <c r="AP10" s="48"/>
      <c r="AQ10" s="48"/>
      <c r="AR10" s="48"/>
      <c r="AS10" s="48"/>
      <c r="AT10" s="25"/>
      <c r="AU10" s="25"/>
      <c r="AV10" s="25"/>
      <c r="AW10" s="36">
        <f>AW11</f>
        <v>1000100</v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8">
        <f>BO11</f>
        <v>996021.28</v>
      </c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15">
        <f t="shared" si="0"/>
        <v>4078.719999999972</v>
      </c>
    </row>
    <row r="11" spans="1:80" ht="15.75" customHeight="1">
      <c r="A11" s="52" t="s">
        <v>44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4"/>
      <c r="AK11" s="48" t="s">
        <v>40</v>
      </c>
      <c r="AL11" s="48"/>
      <c r="AM11" s="48"/>
      <c r="AN11" s="48" t="s">
        <v>45</v>
      </c>
      <c r="AO11" s="48"/>
      <c r="AP11" s="48"/>
      <c r="AQ11" s="48"/>
      <c r="AR11" s="48"/>
      <c r="AS11" s="48"/>
      <c r="AT11" s="25"/>
      <c r="AU11" s="25"/>
      <c r="AV11" s="25"/>
      <c r="AW11" s="36">
        <f>AW12+AW16</f>
        <v>1000100</v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8">
        <f>BO12+BO16</f>
        <v>996021.28</v>
      </c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15">
        <f>AW11-BO11</f>
        <v>4078.719999999972</v>
      </c>
    </row>
    <row r="12" spans="1:80" ht="15.75" customHeight="1">
      <c r="A12" s="29" t="s">
        <v>144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  <c r="AK12" s="48" t="s">
        <v>40</v>
      </c>
      <c r="AL12" s="48"/>
      <c r="AM12" s="48"/>
      <c r="AN12" s="48" t="s">
        <v>45</v>
      </c>
      <c r="AO12" s="48"/>
      <c r="AP12" s="48"/>
      <c r="AQ12" s="48" t="s">
        <v>143</v>
      </c>
      <c r="AR12" s="48"/>
      <c r="AS12" s="48"/>
      <c r="AT12" s="25"/>
      <c r="AU12" s="25"/>
      <c r="AV12" s="25"/>
      <c r="AW12" s="36">
        <f>AW13</f>
        <v>976100</v>
      </c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8">
        <f>BO13</f>
        <v>976021.28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15">
        <f>AW12-BO12</f>
        <v>78.71999999997206</v>
      </c>
    </row>
    <row r="13" spans="1:80" ht="23.25" customHeight="1">
      <c r="A13" s="43" t="s">
        <v>85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K13" s="25" t="s">
        <v>40</v>
      </c>
      <c r="AL13" s="25"/>
      <c r="AM13" s="25"/>
      <c r="AN13" s="25" t="s">
        <v>45</v>
      </c>
      <c r="AO13" s="25"/>
      <c r="AP13" s="25"/>
      <c r="AQ13" s="25" t="s">
        <v>143</v>
      </c>
      <c r="AR13" s="25"/>
      <c r="AS13" s="25"/>
      <c r="AT13" s="25" t="s">
        <v>84</v>
      </c>
      <c r="AU13" s="25"/>
      <c r="AV13" s="25"/>
      <c r="AW13" s="40">
        <f>AW14+AW15</f>
        <v>976100</v>
      </c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0">
        <f>BO14+BO15</f>
        <v>976021.28</v>
      </c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14">
        <f t="shared" si="0"/>
        <v>78.71999999997206</v>
      </c>
    </row>
    <row r="14" spans="1:80" ht="15.75" customHeight="1">
      <c r="A14" s="24" t="s">
        <v>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5" t="s">
        <v>40</v>
      </c>
      <c r="AL14" s="25"/>
      <c r="AM14" s="25"/>
      <c r="AN14" s="25" t="s">
        <v>45</v>
      </c>
      <c r="AO14" s="25"/>
      <c r="AP14" s="25"/>
      <c r="AQ14" s="25" t="s">
        <v>143</v>
      </c>
      <c r="AR14" s="25"/>
      <c r="AS14" s="25"/>
      <c r="AT14" s="25" t="s">
        <v>5</v>
      </c>
      <c r="AU14" s="25"/>
      <c r="AV14" s="25"/>
      <c r="AW14" s="40">
        <v>783000</v>
      </c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0">
        <v>782966.68</v>
      </c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14">
        <f t="shared" si="0"/>
        <v>33.31999999994878</v>
      </c>
    </row>
    <row r="15" spans="1:80" ht="17.25" customHeight="1">
      <c r="A15" s="43" t="s">
        <v>74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7"/>
      <c r="AK15" s="25" t="s">
        <v>40</v>
      </c>
      <c r="AL15" s="25"/>
      <c r="AM15" s="25"/>
      <c r="AN15" s="25" t="s">
        <v>45</v>
      </c>
      <c r="AO15" s="25"/>
      <c r="AP15" s="25"/>
      <c r="AQ15" s="25" t="s">
        <v>143</v>
      </c>
      <c r="AR15" s="25"/>
      <c r="AS15" s="25"/>
      <c r="AT15" s="25" t="s">
        <v>15</v>
      </c>
      <c r="AU15" s="25"/>
      <c r="AV15" s="25"/>
      <c r="AW15" s="40">
        <v>193100</v>
      </c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0">
        <v>193054.6</v>
      </c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14">
        <f t="shared" si="0"/>
        <v>45.39999999999418</v>
      </c>
    </row>
    <row r="16" spans="1:80" ht="34.5" customHeight="1">
      <c r="A16" s="29" t="s">
        <v>150</v>
      </c>
      <c r="B16" s="34"/>
      <c r="C16" s="34"/>
      <c r="D16" s="3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1"/>
      <c r="AK16" s="27" t="s">
        <v>40</v>
      </c>
      <c r="AL16" s="27"/>
      <c r="AM16" s="27"/>
      <c r="AN16" s="27" t="s">
        <v>45</v>
      </c>
      <c r="AO16" s="27"/>
      <c r="AP16" s="27"/>
      <c r="AQ16" s="27" t="s">
        <v>111</v>
      </c>
      <c r="AR16" s="27"/>
      <c r="AS16" s="27"/>
      <c r="AT16" s="3"/>
      <c r="AU16" s="3"/>
      <c r="AV16" s="3"/>
      <c r="AW16" s="50">
        <f>AW17</f>
        <v>24000</v>
      </c>
      <c r="AX16" s="51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0">
        <f>BO17</f>
        <v>20000</v>
      </c>
      <c r="BP16" s="51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14">
        <f>CB17</f>
        <v>4000</v>
      </c>
    </row>
    <row r="17" spans="1:80" ht="12">
      <c r="A17" s="24" t="s">
        <v>107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5" t="s">
        <v>40</v>
      </c>
      <c r="AL17" s="25"/>
      <c r="AM17" s="25"/>
      <c r="AN17" s="25" t="s">
        <v>45</v>
      </c>
      <c r="AO17" s="25"/>
      <c r="AP17" s="25"/>
      <c r="AQ17" s="25" t="s">
        <v>111</v>
      </c>
      <c r="AR17" s="25"/>
      <c r="AS17" s="25"/>
      <c r="AT17" s="25" t="s">
        <v>106</v>
      </c>
      <c r="AU17" s="25"/>
      <c r="AV17" s="25"/>
      <c r="AW17" s="40">
        <f>AW18</f>
        <v>24000</v>
      </c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0">
        <f>BO18</f>
        <v>20000</v>
      </c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14">
        <f>AW17-BO17</f>
        <v>4000</v>
      </c>
    </row>
    <row r="18" spans="1:80" ht="12">
      <c r="A18" s="24" t="s">
        <v>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 t="s">
        <v>40</v>
      </c>
      <c r="AL18" s="25"/>
      <c r="AM18" s="25"/>
      <c r="AN18" s="25" t="s">
        <v>45</v>
      </c>
      <c r="AO18" s="25"/>
      <c r="AP18" s="25"/>
      <c r="AQ18" s="25" t="s">
        <v>111</v>
      </c>
      <c r="AR18" s="25"/>
      <c r="AS18" s="25"/>
      <c r="AT18" s="25" t="s">
        <v>16</v>
      </c>
      <c r="AU18" s="25"/>
      <c r="AV18" s="25"/>
      <c r="AW18" s="40">
        <v>24000</v>
      </c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0">
        <v>20000</v>
      </c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14">
        <f t="shared" si="0"/>
        <v>4000</v>
      </c>
    </row>
    <row r="19" spans="1:80" ht="54.75" customHeight="1">
      <c r="A19" s="42" t="s">
        <v>91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8" t="s">
        <v>3</v>
      </c>
      <c r="AL19" s="48"/>
      <c r="AM19" s="48"/>
      <c r="AN19" s="48"/>
      <c r="AO19" s="48"/>
      <c r="AP19" s="48"/>
      <c r="AQ19" s="48"/>
      <c r="AR19" s="48"/>
      <c r="AS19" s="48"/>
      <c r="AT19" s="25"/>
      <c r="AU19" s="25"/>
      <c r="AV19" s="25"/>
      <c r="AW19" s="38">
        <f>AW20+AW24</f>
        <v>743200</v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>
        <f>BO20+BO24</f>
        <v>732933.42</v>
      </c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15">
        <f>AW19-BO19</f>
        <v>10266.579999999958</v>
      </c>
    </row>
    <row r="20" spans="1:80" ht="23.25" customHeight="1">
      <c r="A20" s="28" t="s">
        <v>147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48" t="s">
        <v>3</v>
      </c>
      <c r="AL20" s="48"/>
      <c r="AM20" s="48"/>
      <c r="AN20" s="48" t="s">
        <v>145</v>
      </c>
      <c r="AO20" s="48"/>
      <c r="AP20" s="48"/>
      <c r="AQ20" s="48"/>
      <c r="AR20" s="48"/>
      <c r="AS20" s="48"/>
      <c r="AT20" s="25"/>
      <c r="AU20" s="25"/>
      <c r="AV20" s="25"/>
      <c r="AW20" s="38">
        <f>AW23</f>
        <v>90700</v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>
        <f>BO23</f>
        <v>87480</v>
      </c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15">
        <f aca="true" t="shared" si="1" ref="CB20:CB58">AW20-BO20</f>
        <v>3220</v>
      </c>
    </row>
    <row r="21" spans="1:80" ht="39" customHeight="1">
      <c r="A21" s="29" t="s">
        <v>148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1"/>
      <c r="AK21" s="48" t="s">
        <v>3</v>
      </c>
      <c r="AL21" s="48"/>
      <c r="AM21" s="48"/>
      <c r="AN21" s="48" t="s">
        <v>145</v>
      </c>
      <c r="AO21" s="48"/>
      <c r="AP21" s="48"/>
      <c r="AQ21" s="48" t="s">
        <v>146</v>
      </c>
      <c r="AR21" s="48"/>
      <c r="AS21" s="48"/>
      <c r="AT21" s="25"/>
      <c r="AU21" s="25"/>
      <c r="AV21" s="25"/>
      <c r="AW21" s="36">
        <f>AW22</f>
        <v>90700</v>
      </c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8">
        <f>BO22</f>
        <v>87480</v>
      </c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15">
        <f t="shared" si="1"/>
        <v>3220</v>
      </c>
    </row>
    <row r="22" spans="1:80" ht="16.5" customHeight="1">
      <c r="A22" s="24" t="s">
        <v>107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5" t="s">
        <v>3</v>
      </c>
      <c r="AL22" s="25"/>
      <c r="AM22" s="25"/>
      <c r="AN22" s="25" t="s">
        <v>145</v>
      </c>
      <c r="AO22" s="25"/>
      <c r="AP22" s="25"/>
      <c r="AQ22" s="25" t="s">
        <v>146</v>
      </c>
      <c r="AR22" s="25"/>
      <c r="AS22" s="25"/>
      <c r="AT22" s="25" t="s">
        <v>106</v>
      </c>
      <c r="AU22" s="25"/>
      <c r="AV22" s="25"/>
      <c r="AW22" s="40">
        <f>AW23</f>
        <v>90700</v>
      </c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>
        <f>BO23</f>
        <v>87480</v>
      </c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14">
        <f>AW22-BO22</f>
        <v>3220</v>
      </c>
    </row>
    <row r="23" spans="1:80" ht="16.5" customHeight="1">
      <c r="A23" s="24" t="s">
        <v>95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" t="s">
        <v>3</v>
      </c>
      <c r="AL23" s="25"/>
      <c r="AM23" s="25"/>
      <c r="AN23" s="25" t="s">
        <v>145</v>
      </c>
      <c r="AO23" s="25"/>
      <c r="AP23" s="25"/>
      <c r="AQ23" s="25" t="s">
        <v>146</v>
      </c>
      <c r="AR23" s="25"/>
      <c r="AS23" s="25"/>
      <c r="AT23" s="25" t="s">
        <v>20</v>
      </c>
      <c r="AU23" s="25"/>
      <c r="AV23" s="25"/>
      <c r="AW23" s="40">
        <v>90700</v>
      </c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>
        <v>87480</v>
      </c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14">
        <f t="shared" si="1"/>
        <v>3220</v>
      </c>
    </row>
    <row r="24" spans="1:80" ht="25.5" customHeight="1">
      <c r="A24" s="28" t="s">
        <v>108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48" t="s">
        <v>3</v>
      </c>
      <c r="AL24" s="48"/>
      <c r="AM24" s="48"/>
      <c r="AN24" s="48" t="s">
        <v>46</v>
      </c>
      <c r="AO24" s="48"/>
      <c r="AP24" s="48"/>
      <c r="AQ24" s="48"/>
      <c r="AR24" s="48"/>
      <c r="AS24" s="48"/>
      <c r="AT24" s="25"/>
      <c r="AU24" s="25"/>
      <c r="AV24" s="25"/>
      <c r="AW24" s="38">
        <f>AW25</f>
        <v>652500</v>
      </c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>
        <f>BO25</f>
        <v>645453.42</v>
      </c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15">
        <f t="shared" si="1"/>
        <v>7046.579999999958</v>
      </c>
    </row>
    <row r="25" spans="1:80" ht="18" customHeight="1">
      <c r="A25" s="29" t="s">
        <v>144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1"/>
      <c r="AK25" s="48" t="s">
        <v>3</v>
      </c>
      <c r="AL25" s="48"/>
      <c r="AM25" s="48"/>
      <c r="AN25" s="48" t="s">
        <v>46</v>
      </c>
      <c r="AO25" s="48"/>
      <c r="AP25" s="48"/>
      <c r="AQ25" s="48" t="s">
        <v>143</v>
      </c>
      <c r="AR25" s="48"/>
      <c r="AS25" s="48"/>
      <c r="AT25" s="25"/>
      <c r="AU25" s="25"/>
      <c r="AV25" s="25"/>
      <c r="AW25" s="36">
        <f>AW26</f>
        <v>652500</v>
      </c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8">
        <f>BO26</f>
        <v>645453.42</v>
      </c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15">
        <f t="shared" si="1"/>
        <v>7046.579999999958</v>
      </c>
    </row>
    <row r="26" spans="1:80" ht="27" customHeight="1">
      <c r="A26" s="43" t="s">
        <v>85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7"/>
      <c r="AK26" s="59" t="s">
        <v>3</v>
      </c>
      <c r="AL26" s="59"/>
      <c r="AM26" s="59"/>
      <c r="AN26" s="59" t="s">
        <v>47</v>
      </c>
      <c r="AO26" s="59"/>
      <c r="AP26" s="59"/>
      <c r="AQ26" s="25" t="s">
        <v>143</v>
      </c>
      <c r="AR26" s="25"/>
      <c r="AS26" s="25"/>
      <c r="AT26" s="25" t="s">
        <v>84</v>
      </c>
      <c r="AU26" s="25"/>
      <c r="AV26" s="25"/>
      <c r="AW26" s="40">
        <f>AW27+AW28</f>
        <v>652500</v>
      </c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>
        <f>BO27+BO28</f>
        <v>645453.42</v>
      </c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14">
        <f t="shared" si="1"/>
        <v>7046.579999999958</v>
      </c>
    </row>
    <row r="27" spans="1:80" ht="15.75" customHeight="1">
      <c r="A27" s="24" t="s">
        <v>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59" t="s">
        <v>3</v>
      </c>
      <c r="AL27" s="59"/>
      <c r="AM27" s="59"/>
      <c r="AN27" s="59" t="s">
        <v>47</v>
      </c>
      <c r="AO27" s="59"/>
      <c r="AP27" s="59"/>
      <c r="AQ27" s="25" t="s">
        <v>143</v>
      </c>
      <c r="AR27" s="25"/>
      <c r="AS27" s="25"/>
      <c r="AT27" s="25" t="s">
        <v>5</v>
      </c>
      <c r="AU27" s="25"/>
      <c r="AV27" s="25"/>
      <c r="AW27" s="73">
        <v>501100</v>
      </c>
      <c r="AX27" s="73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73">
        <v>501099.94</v>
      </c>
      <c r="BP27" s="74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14">
        <f t="shared" si="1"/>
        <v>0.059999999997671694</v>
      </c>
    </row>
    <row r="28" spans="1:80" ht="16.5" customHeight="1">
      <c r="A28" s="43" t="s">
        <v>74</v>
      </c>
      <c r="B28" s="46"/>
      <c r="C28" s="46"/>
      <c r="D28" s="5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3" t="s">
        <v>3</v>
      </c>
      <c r="AL28" s="3"/>
      <c r="AM28" s="3"/>
      <c r="AN28" s="79" t="s">
        <v>47</v>
      </c>
      <c r="AO28" s="80"/>
      <c r="AP28" s="3"/>
      <c r="AQ28" s="3" t="s">
        <v>143</v>
      </c>
      <c r="AR28" s="3"/>
      <c r="AS28" s="3"/>
      <c r="AT28" s="3" t="s">
        <v>15</v>
      </c>
      <c r="AU28" s="3"/>
      <c r="AV28" s="13"/>
      <c r="AW28" s="40">
        <v>151400</v>
      </c>
      <c r="AX28" s="40"/>
      <c r="AY28" s="7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6"/>
      <c r="BO28" s="40">
        <v>144353.48</v>
      </c>
      <c r="BP28" s="88"/>
      <c r="BQ28" s="1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14">
        <f t="shared" si="1"/>
        <v>7046.5199999999895</v>
      </c>
    </row>
    <row r="29" spans="1:80" ht="57" customHeight="1">
      <c r="A29" s="42" t="s">
        <v>92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8" t="s">
        <v>41</v>
      </c>
      <c r="AL29" s="48"/>
      <c r="AM29" s="48"/>
      <c r="AN29" s="48"/>
      <c r="AO29" s="48"/>
      <c r="AP29" s="48"/>
      <c r="AQ29" s="48"/>
      <c r="AR29" s="48"/>
      <c r="AS29" s="48"/>
      <c r="AT29" s="25"/>
      <c r="AU29" s="25"/>
      <c r="AV29" s="25"/>
      <c r="AW29" s="75">
        <f>AW30+AW38+AW62</f>
        <v>12971500</v>
      </c>
      <c r="AX29" s="75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57">
        <f>BO30+BO38+BO62</f>
        <v>11881798.410000002</v>
      </c>
      <c r="BP29" s="58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15">
        <f t="shared" si="1"/>
        <v>1089701.589999998</v>
      </c>
    </row>
    <row r="30" spans="1:80" ht="12">
      <c r="A30" s="78" t="s">
        <v>149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48" t="s">
        <v>41</v>
      </c>
      <c r="AL30" s="48"/>
      <c r="AM30" s="48"/>
      <c r="AN30" s="48" t="s">
        <v>48</v>
      </c>
      <c r="AO30" s="48"/>
      <c r="AP30" s="48"/>
      <c r="AQ30" s="48"/>
      <c r="AR30" s="48"/>
      <c r="AS30" s="48"/>
      <c r="AT30" s="25"/>
      <c r="AU30" s="25"/>
      <c r="AV30" s="25"/>
      <c r="AW30" s="36">
        <f>AW31+AW35</f>
        <v>1000100</v>
      </c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8">
        <f>BO31+BO35</f>
        <v>990120.15</v>
      </c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15">
        <f t="shared" si="1"/>
        <v>9979.849999999977</v>
      </c>
    </row>
    <row r="31" spans="1:80" ht="16.5" customHeight="1">
      <c r="A31" s="29" t="s">
        <v>144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1"/>
      <c r="AK31" s="48" t="s">
        <v>41</v>
      </c>
      <c r="AL31" s="48"/>
      <c r="AM31" s="48"/>
      <c r="AN31" s="48" t="s">
        <v>48</v>
      </c>
      <c r="AO31" s="48"/>
      <c r="AP31" s="48"/>
      <c r="AQ31" s="48" t="s">
        <v>143</v>
      </c>
      <c r="AR31" s="48"/>
      <c r="AS31" s="48"/>
      <c r="AT31" s="25"/>
      <c r="AU31" s="25"/>
      <c r="AV31" s="25"/>
      <c r="AW31" s="36">
        <f>AW32</f>
        <v>976100</v>
      </c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8">
        <f>BO32</f>
        <v>975620.15</v>
      </c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15">
        <f t="shared" si="1"/>
        <v>479.8499999999767</v>
      </c>
    </row>
    <row r="32" spans="1:80" ht="22.5" customHeight="1">
      <c r="A32" s="43" t="s">
        <v>85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  <c r="AK32" s="25" t="s">
        <v>41</v>
      </c>
      <c r="AL32" s="25"/>
      <c r="AM32" s="25"/>
      <c r="AN32" s="25" t="s">
        <v>48</v>
      </c>
      <c r="AO32" s="25"/>
      <c r="AP32" s="25"/>
      <c r="AQ32" s="25" t="s">
        <v>143</v>
      </c>
      <c r="AR32" s="25"/>
      <c r="AS32" s="25"/>
      <c r="AT32" s="25" t="s">
        <v>84</v>
      </c>
      <c r="AU32" s="25"/>
      <c r="AV32" s="25"/>
      <c r="AW32" s="40">
        <f>AW33+AW34</f>
        <v>976100</v>
      </c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>
        <f>BO33+BO34</f>
        <v>975620.15</v>
      </c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14">
        <f t="shared" si="1"/>
        <v>479.8499999999767</v>
      </c>
    </row>
    <row r="33" spans="1:80" ht="12">
      <c r="A33" s="24" t="s">
        <v>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5" t="s">
        <v>41</v>
      </c>
      <c r="AL33" s="25"/>
      <c r="AM33" s="25"/>
      <c r="AN33" s="25" t="s">
        <v>48</v>
      </c>
      <c r="AO33" s="25"/>
      <c r="AP33" s="25"/>
      <c r="AQ33" s="25" t="s">
        <v>143</v>
      </c>
      <c r="AR33" s="25"/>
      <c r="AS33" s="25"/>
      <c r="AT33" s="25" t="s">
        <v>5</v>
      </c>
      <c r="AU33" s="25"/>
      <c r="AV33" s="25"/>
      <c r="AW33" s="40">
        <v>783000</v>
      </c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>
        <v>782973.55</v>
      </c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14">
        <f t="shared" si="1"/>
        <v>26.449999999953434</v>
      </c>
    </row>
    <row r="34" spans="1:80" ht="17.25" customHeight="1">
      <c r="A34" s="43" t="s">
        <v>74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7"/>
      <c r="AK34" s="25" t="s">
        <v>41</v>
      </c>
      <c r="AL34" s="25"/>
      <c r="AM34" s="25"/>
      <c r="AN34" s="25" t="s">
        <v>48</v>
      </c>
      <c r="AO34" s="25"/>
      <c r="AP34" s="25"/>
      <c r="AQ34" s="25" t="s">
        <v>143</v>
      </c>
      <c r="AR34" s="25"/>
      <c r="AS34" s="25"/>
      <c r="AT34" s="25" t="s">
        <v>15</v>
      </c>
      <c r="AU34" s="25"/>
      <c r="AV34" s="25"/>
      <c r="AW34" s="40">
        <v>193100</v>
      </c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>
        <v>192646.6</v>
      </c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14">
        <f t="shared" si="1"/>
        <v>453.3999999999942</v>
      </c>
    </row>
    <row r="35" spans="1:80" ht="34.5" customHeight="1">
      <c r="A35" s="29" t="s">
        <v>150</v>
      </c>
      <c r="B35" s="34"/>
      <c r="C35" s="34"/>
      <c r="D35" s="3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27" t="s">
        <v>41</v>
      </c>
      <c r="AL35" s="27"/>
      <c r="AM35" s="27"/>
      <c r="AN35" s="27" t="s">
        <v>48</v>
      </c>
      <c r="AO35" s="27"/>
      <c r="AP35" s="27"/>
      <c r="AQ35" s="27" t="s">
        <v>111</v>
      </c>
      <c r="AR35" s="27"/>
      <c r="AS35" s="27"/>
      <c r="AT35" s="3"/>
      <c r="AU35" s="3"/>
      <c r="AV35" s="3"/>
      <c r="AW35" s="50">
        <f>AW36</f>
        <v>24000</v>
      </c>
      <c r="AX35" s="51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0">
        <f>BO36</f>
        <v>14500</v>
      </c>
      <c r="BP35" s="51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14">
        <f>CB36</f>
        <v>9500</v>
      </c>
    </row>
    <row r="36" spans="1:80" ht="15.75" customHeight="1">
      <c r="A36" s="24" t="s">
        <v>107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5" t="s">
        <v>41</v>
      </c>
      <c r="AL36" s="25"/>
      <c r="AM36" s="25"/>
      <c r="AN36" s="25" t="s">
        <v>48</v>
      </c>
      <c r="AO36" s="25"/>
      <c r="AP36" s="25"/>
      <c r="AQ36" s="25" t="s">
        <v>111</v>
      </c>
      <c r="AR36" s="25"/>
      <c r="AS36" s="25"/>
      <c r="AT36" s="25" t="s">
        <v>106</v>
      </c>
      <c r="AU36" s="25"/>
      <c r="AV36" s="25"/>
      <c r="AW36" s="40">
        <f>AW37</f>
        <v>24000</v>
      </c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>
        <f>BO37</f>
        <v>14500</v>
      </c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14">
        <f>AW36-BO36</f>
        <v>9500</v>
      </c>
    </row>
    <row r="37" spans="1:80" ht="17.25" customHeight="1">
      <c r="A37" s="24" t="s">
        <v>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5" t="s">
        <v>41</v>
      </c>
      <c r="AL37" s="25"/>
      <c r="AM37" s="25"/>
      <c r="AN37" s="25" t="s">
        <v>48</v>
      </c>
      <c r="AO37" s="25"/>
      <c r="AP37" s="25"/>
      <c r="AQ37" s="25" t="s">
        <v>111</v>
      </c>
      <c r="AR37" s="25"/>
      <c r="AS37" s="25"/>
      <c r="AT37" s="25" t="s">
        <v>16</v>
      </c>
      <c r="AU37" s="25"/>
      <c r="AV37" s="25"/>
      <c r="AW37" s="40">
        <v>24000</v>
      </c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>
        <v>14500</v>
      </c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14">
        <f>AW37-BO37</f>
        <v>9500</v>
      </c>
    </row>
    <row r="38" spans="1:80" ht="36" customHeight="1">
      <c r="A38" s="52" t="s">
        <v>93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4"/>
      <c r="AK38" s="48" t="s">
        <v>41</v>
      </c>
      <c r="AL38" s="48"/>
      <c r="AM38" s="48"/>
      <c r="AN38" s="48" t="s">
        <v>75</v>
      </c>
      <c r="AO38" s="48"/>
      <c r="AP38" s="48"/>
      <c r="AQ38" s="48"/>
      <c r="AR38" s="48"/>
      <c r="AS38" s="48"/>
      <c r="AT38" s="25"/>
      <c r="AU38" s="25"/>
      <c r="AV38" s="25"/>
      <c r="AW38" s="36">
        <f>AW39+AW43+AW49+AW58+AW60</f>
        <v>11966400</v>
      </c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8">
        <f>BO39+BO43+BO49+BO58+BO60</f>
        <v>10886678.260000002</v>
      </c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15">
        <f t="shared" si="1"/>
        <v>1079721.7399999984</v>
      </c>
    </row>
    <row r="39" spans="1:80" ht="18" customHeight="1">
      <c r="A39" s="29" t="s">
        <v>144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/>
      <c r="AK39" s="48" t="s">
        <v>41</v>
      </c>
      <c r="AL39" s="48"/>
      <c r="AM39" s="48"/>
      <c r="AN39" s="48" t="s">
        <v>75</v>
      </c>
      <c r="AO39" s="48"/>
      <c r="AP39" s="48"/>
      <c r="AQ39" s="48" t="s">
        <v>143</v>
      </c>
      <c r="AR39" s="48"/>
      <c r="AS39" s="48"/>
      <c r="AT39" s="25"/>
      <c r="AU39" s="25"/>
      <c r="AV39" s="25"/>
      <c r="AW39" s="36">
        <f>AW40</f>
        <v>9854400</v>
      </c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8">
        <f>BO40</f>
        <v>9188295.870000001</v>
      </c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15">
        <f t="shared" si="1"/>
        <v>666104.129999999</v>
      </c>
    </row>
    <row r="40" spans="1:80" ht="21" customHeight="1">
      <c r="A40" s="43" t="s">
        <v>85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7"/>
      <c r="AK40" s="25" t="s">
        <v>41</v>
      </c>
      <c r="AL40" s="25"/>
      <c r="AM40" s="25"/>
      <c r="AN40" s="25" t="s">
        <v>75</v>
      </c>
      <c r="AO40" s="25"/>
      <c r="AP40" s="25"/>
      <c r="AQ40" s="25" t="s">
        <v>143</v>
      </c>
      <c r="AR40" s="25"/>
      <c r="AS40" s="25"/>
      <c r="AT40" s="25" t="s">
        <v>84</v>
      </c>
      <c r="AU40" s="25"/>
      <c r="AV40" s="25"/>
      <c r="AW40" s="40">
        <f>AW41+AW42</f>
        <v>9854400</v>
      </c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>
        <f>BO41+BO42</f>
        <v>9188295.870000001</v>
      </c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14">
        <f t="shared" si="1"/>
        <v>666104.129999999</v>
      </c>
    </row>
    <row r="41" spans="1:80" ht="12">
      <c r="A41" s="24" t="s">
        <v>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5" t="s">
        <v>41</v>
      </c>
      <c r="AL41" s="25"/>
      <c r="AM41" s="25"/>
      <c r="AN41" s="25" t="s">
        <v>75</v>
      </c>
      <c r="AO41" s="25"/>
      <c r="AP41" s="25"/>
      <c r="AQ41" s="25" t="s">
        <v>143</v>
      </c>
      <c r="AR41" s="25"/>
      <c r="AS41" s="25"/>
      <c r="AT41" s="25" t="s">
        <v>5</v>
      </c>
      <c r="AU41" s="25"/>
      <c r="AV41" s="25"/>
      <c r="AW41" s="40">
        <v>7610900</v>
      </c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>
        <v>7235297.15</v>
      </c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14">
        <f t="shared" si="1"/>
        <v>375602.8499999996</v>
      </c>
    </row>
    <row r="42" spans="1:80" ht="16.5" customHeight="1">
      <c r="A42" s="43" t="s">
        <v>74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7"/>
      <c r="AK42" s="25" t="s">
        <v>41</v>
      </c>
      <c r="AL42" s="25"/>
      <c r="AM42" s="25"/>
      <c r="AN42" s="25" t="s">
        <v>75</v>
      </c>
      <c r="AO42" s="25"/>
      <c r="AP42" s="25"/>
      <c r="AQ42" s="25" t="s">
        <v>143</v>
      </c>
      <c r="AR42" s="25"/>
      <c r="AS42" s="25"/>
      <c r="AT42" s="25" t="s">
        <v>15</v>
      </c>
      <c r="AU42" s="25"/>
      <c r="AV42" s="25"/>
      <c r="AW42" s="40">
        <v>2243500</v>
      </c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>
        <v>1952998.72</v>
      </c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14">
        <f t="shared" si="1"/>
        <v>290501.28</v>
      </c>
    </row>
    <row r="43" spans="1:80" ht="34.5" customHeight="1">
      <c r="A43" s="29" t="s">
        <v>150</v>
      </c>
      <c r="B43" s="34"/>
      <c r="C43" s="34"/>
      <c r="D43" s="3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7" t="s">
        <v>41</v>
      </c>
      <c r="AL43" s="27"/>
      <c r="AM43" s="27"/>
      <c r="AN43" s="27" t="s">
        <v>75</v>
      </c>
      <c r="AO43" s="27"/>
      <c r="AP43" s="27"/>
      <c r="AQ43" s="27" t="s">
        <v>111</v>
      </c>
      <c r="AR43" s="27"/>
      <c r="AS43" s="27"/>
      <c r="AT43" s="3"/>
      <c r="AU43" s="3"/>
      <c r="AV43" s="3"/>
      <c r="AW43" s="50">
        <f>AW44+AW48</f>
        <v>861400</v>
      </c>
      <c r="AX43" s="51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0">
        <f>BO44+BO48</f>
        <v>605718.23</v>
      </c>
      <c r="BP43" s="51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14">
        <f>CB44</f>
        <v>255184.84999999998</v>
      </c>
    </row>
    <row r="44" spans="1:80" ht="12">
      <c r="A44" s="24" t="s">
        <v>107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5" t="s">
        <v>41</v>
      </c>
      <c r="AL44" s="25"/>
      <c r="AM44" s="25"/>
      <c r="AN44" s="25" t="s">
        <v>75</v>
      </c>
      <c r="AO44" s="25"/>
      <c r="AP44" s="25"/>
      <c r="AQ44" s="25" t="s">
        <v>111</v>
      </c>
      <c r="AR44" s="25"/>
      <c r="AS44" s="25"/>
      <c r="AT44" s="25" t="s">
        <v>106</v>
      </c>
      <c r="AU44" s="25"/>
      <c r="AV44" s="25"/>
      <c r="AW44" s="40">
        <f>AW45+AW46+AW47</f>
        <v>800000</v>
      </c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>
        <f>BO45+BO46+BO47</f>
        <v>544815.15</v>
      </c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14">
        <f>AW44-BO44</f>
        <v>255184.84999999998</v>
      </c>
    </row>
    <row r="45" spans="1:80" ht="12">
      <c r="A45" s="24" t="s">
        <v>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5" t="s">
        <v>41</v>
      </c>
      <c r="AL45" s="25"/>
      <c r="AM45" s="25"/>
      <c r="AN45" s="25" t="s">
        <v>75</v>
      </c>
      <c r="AO45" s="25"/>
      <c r="AP45" s="25"/>
      <c r="AQ45" s="25" t="s">
        <v>111</v>
      </c>
      <c r="AR45" s="25"/>
      <c r="AS45" s="25"/>
      <c r="AT45" s="25" t="s">
        <v>16</v>
      </c>
      <c r="AU45" s="25"/>
      <c r="AV45" s="25"/>
      <c r="AW45" s="40">
        <v>107300</v>
      </c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>
        <v>95836.38</v>
      </c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14">
        <f t="shared" si="1"/>
        <v>11463.619999999995</v>
      </c>
    </row>
    <row r="46" spans="1:80" ht="15" customHeight="1">
      <c r="A46" s="43" t="s">
        <v>94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7"/>
      <c r="AK46" s="25" t="s">
        <v>41</v>
      </c>
      <c r="AL46" s="25"/>
      <c r="AM46" s="25"/>
      <c r="AN46" s="25" t="s">
        <v>75</v>
      </c>
      <c r="AO46" s="25"/>
      <c r="AP46" s="25"/>
      <c r="AQ46" s="25" t="s">
        <v>111</v>
      </c>
      <c r="AR46" s="25"/>
      <c r="AS46" s="25"/>
      <c r="AT46" s="25" t="s">
        <v>19</v>
      </c>
      <c r="AU46" s="25"/>
      <c r="AV46" s="25"/>
      <c r="AW46" s="40">
        <v>134700</v>
      </c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>
        <v>125500</v>
      </c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14">
        <f t="shared" si="1"/>
        <v>9200</v>
      </c>
    </row>
    <row r="47" spans="1:80" ht="12">
      <c r="A47" s="24" t="s">
        <v>95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5" t="s">
        <v>41</v>
      </c>
      <c r="AL47" s="25"/>
      <c r="AM47" s="25"/>
      <c r="AN47" s="25" t="s">
        <v>75</v>
      </c>
      <c r="AO47" s="25"/>
      <c r="AP47" s="25"/>
      <c r="AQ47" s="25" t="s">
        <v>111</v>
      </c>
      <c r="AR47" s="25"/>
      <c r="AS47" s="25"/>
      <c r="AT47" s="25" t="s">
        <v>20</v>
      </c>
      <c r="AU47" s="25"/>
      <c r="AV47" s="25"/>
      <c r="AW47" s="40">
        <f>597100-39100</f>
        <v>558000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>
        <v>323478.77</v>
      </c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14">
        <f t="shared" si="1"/>
        <v>234521.22999999998</v>
      </c>
    </row>
    <row r="48" spans="1:80" ht="18" customHeight="1">
      <c r="A48" s="26" t="s">
        <v>12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5" t="s">
        <v>41</v>
      </c>
      <c r="AL48" s="25"/>
      <c r="AM48" s="25"/>
      <c r="AN48" s="25" t="s">
        <v>75</v>
      </c>
      <c r="AO48" s="25"/>
      <c r="AP48" s="25"/>
      <c r="AQ48" s="25" t="s">
        <v>111</v>
      </c>
      <c r="AR48" s="25"/>
      <c r="AS48" s="25"/>
      <c r="AT48" s="25" t="s">
        <v>23</v>
      </c>
      <c r="AU48" s="25"/>
      <c r="AV48" s="25"/>
      <c r="AW48" s="40">
        <v>61400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>
        <v>60903.08</v>
      </c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14">
        <f t="shared" si="1"/>
        <v>496.91999999999825</v>
      </c>
    </row>
    <row r="49" spans="1:80" ht="23.25" customHeight="1">
      <c r="A49" s="29" t="s">
        <v>152</v>
      </c>
      <c r="B49" s="30"/>
      <c r="C49" s="30"/>
      <c r="D49" s="5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7" t="s">
        <v>41</v>
      </c>
      <c r="AL49" s="27"/>
      <c r="AM49" s="27"/>
      <c r="AN49" s="27" t="s">
        <v>75</v>
      </c>
      <c r="AO49" s="27"/>
      <c r="AP49" s="27"/>
      <c r="AQ49" s="27" t="s">
        <v>151</v>
      </c>
      <c r="AR49" s="27"/>
      <c r="AS49" s="27"/>
      <c r="AT49" s="9"/>
      <c r="AU49" s="9"/>
      <c r="AV49" s="9"/>
      <c r="AW49" s="50">
        <f>AW50+AW56+AW57</f>
        <v>1222000</v>
      </c>
      <c r="AX49" s="56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50">
        <f>BO50+BO56+BO57</f>
        <v>1064064.16</v>
      </c>
      <c r="BP49" s="4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15"/>
    </row>
    <row r="50" spans="1:80" ht="14.25" customHeight="1">
      <c r="A50" s="24" t="s">
        <v>95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5" t="s">
        <v>41</v>
      </c>
      <c r="AL50" s="25"/>
      <c r="AM50" s="25"/>
      <c r="AN50" s="25" t="s">
        <v>75</v>
      </c>
      <c r="AO50" s="25"/>
      <c r="AP50" s="25"/>
      <c r="AQ50" s="25" t="s">
        <v>151</v>
      </c>
      <c r="AR50" s="25"/>
      <c r="AS50" s="25"/>
      <c r="AT50" s="25" t="s">
        <v>106</v>
      </c>
      <c r="AU50" s="25"/>
      <c r="AV50" s="25"/>
      <c r="AW50" s="40">
        <f>AW51+AW52+AW53+AW54+AW55</f>
        <v>1041800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>
        <f>BO51+BO52+BO53+BO54+BO55</f>
        <v>915506.47</v>
      </c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14">
        <f>AW50-BO50</f>
        <v>126293.53000000003</v>
      </c>
    </row>
    <row r="51" spans="1:80" ht="14.25" customHeight="1">
      <c r="A51" s="24" t="s">
        <v>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5" t="s">
        <v>41</v>
      </c>
      <c r="AL51" s="25"/>
      <c r="AM51" s="25"/>
      <c r="AN51" s="25" t="s">
        <v>75</v>
      </c>
      <c r="AO51" s="25"/>
      <c r="AP51" s="25"/>
      <c r="AQ51" s="25" t="s">
        <v>151</v>
      </c>
      <c r="AR51" s="25"/>
      <c r="AS51" s="25"/>
      <c r="AT51" s="25" t="s">
        <v>16</v>
      </c>
      <c r="AU51" s="25"/>
      <c r="AV51" s="25"/>
      <c r="AW51" s="40">
        <v>8000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>
        <v>5500</v>
      </c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14">
        <f>AW51-BO51</f>
        <v>2500</v>
      </c>
    </row>
    <row r="52" spans="1:80" ht="15" customHeight="1">
      <c r="A52" s="24" t="s">
        <v>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5" t="s">
        <v>41</v>
      </c>
      <c r="AL52" s="25"/>
      <c r="AM52" s="25"/>
      <c r="AN52" s="25" t="s">
        <v>75</v>
      </c>
      <c r="AO52" s="25"/>
      <c r="AP52" s="25"/>
      <c r="AQ52" s="25" t="s">
        <v>151</v>
      </c>
      <c r="AR52" s="25"/>
      <c r="AS52" s="25"/>
      <c r="AT52" s="25" t="s">
        <v>17</v>
      </c>
      <c r="AU52" s="25"/>
      <c r="AV52" s="25"/>
      <c r="AW52" s="40">
        <v>44400</v>
      </c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>
        <v>44400</v>
      </c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14">
        <f>AW52-BO52</f>
        <v>0</v>
      </c>
    </row>
    <row r="53" spans="1:80" ht="15.75" customHeight="1">
      <c r="A53" s="24" t="s">
        <v>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5" t="s">
        <v>41</v>
      </c>
      <c r="AL53" s="25"/>
      <c r="AM53" s="25"/>
      <c r="AN53" s="25" t="s">
        <v>75</v>
      </c>
      <c r="AO53" s="25"/>
      <c r="AP53" s="25"/>
      <c r="AQ53" s="25" t="s">
        <v>151</v>
      </c>
      <c r="AR53" s="25"/>
      <c r="AS53" s="25"/>
      <c r="AT53" s="25" t="s">
        <v>18</v>
      </c>
      <c r="AU53" s="25"/>
      <c r="AV53" s="25"/>
      <c r="AW53" s="40">
        <v>172700</v>
      </c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>
        <v>147951.17</v>
      </c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14">
        <f>AW53-BO53</f>
        <v>24748.829999999987</v>
      </c>
    </row>
    <row r="54" spans="1:80" ht="19.5" customHeight="1">
      <c r="A54" s="43" t="s">
        <v>94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7"/>
      <c r="AK54" s="25" t="s">
        <v>41</v>
      </c>
      <c r="AL54" s="25"/>
      <c r="AM54" s="25"/>
      <c r="AN54" s="25" t="s">
        <v>75</v>
      </c>
      <c r="AO54" s="25"/>
      <c r="AP54" s="25"/>
      <c r="AQ54" s="25" t="s">
        <v>151</v>
      </c>
      <c r="AR54" s="25"/>
      <c r="AS54" s="25"/>
      <c r="AT54" s="25" t="s">
        <v>19</v>
      </c>
      <c r="AU54" s="25"/>
      <c r="AV54" s="25"/>
      <c r="AW54" s="40">
        <v>498100</v>
      </c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>
        <v>399300.21</v>
      </c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14">
        <f>AW54-BO54</f>
        <v>98799.78999999998</v>
      </c>
    </row>
    <row r="55" spans="1:80" ht="15.75" customHeight="1">
      <c r="A55" s="24" t="s">
        <v>95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5" t="s">
        <v>41</v>
      </c>
      <c r="AL55" s="25"/>
      <c r="AM55" s="25"/>
      <c r="AN55" s="25" t="s">
        <v>75</v>
      </c>
      <c r="AO55" s="25"/>
      <c r="AP55" s="25"/>
      <c r="AQ55" s="25" t="s">
        <v>151</v>
      </c>
      <c r="AR55" s="25"/>
      <c r="AS55" s="25"/>
      <c r="AT55" s="25" t="s">
        <v>20</v>
      </c>
      <c r="AU55" s="25"/>
      <c r="AV55" s="25"/>
      <c r="AW55" s="40">
        <f>301700+16900</f>
        <v>318600</v>
      </c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>
        <v>318355.09</v>
      </c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14">
        <f t="shared" si="1"/>
        <v>244.9099999999744</v>
      </c>
    </row>
    <row r="56" spans="1:80" ht="24" customHeight="1">
      <c r="A56" s="43" t="s">
        <v>11</v>
      </c>
      <c r="B56" s="35"/>
      <c r="C56" s="35"/>
      <c r="D56" s="3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1"/>
      <c r="AK56" s="25" t="s">
        <v>41</v>
      </c>
      <c r="AL56" s="25"/>
      <c r="AM56" s="25"/>
      <c r="AN56" s="25" t="s">
        <v>75</v>
      </c>
      <c r="AO56" s="25"/>
      <c r="AP56" s="25"/>
      <c r="AQ56" s="25" t="s">
        <v>151</v>
      </c>
      <c r="AR56" s="25"/>
      <c r="AS56" s="25"/>
      <c r="AT56" s="3" t="s">
        <v>24</v>
      </c>
      <c r="AU56" s="3"/>
      <c r="AV56" s="3"/>
      <c r="AW56" s="40">
        <f>6500+22200</f>
        <v>28700</v>
      </c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>
        <v>24585.76</v>
      </c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14">
        <f t="shared" si="1"/>
        <v>4114.240000000002</v>
      </c>
    </row>
    <row r="57" spans="1:80" ht="20.25" customHeight="1">
      <c r="A57" s="26" t="s">
        <v>12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 t="s">
        <v>41</v>
      </c>
      <c r="AL57" s="25"/>
      <c r="AM57" s="25"/>
      <c r="AN57" s="25" t="s">
        <v>75</v>
      </c>
      <c r="AO57" s="25"/>
      <c r="AP57" s="25"/>
      <c r="AQ57" s="25" t="s">
        <v>151</v>
      </c>
      <c r="AR57" s="25"/>
      <c r="AS57" s="25"/>
      <c r="AT57" s="25" t="s">
        <v>23</v>
      </c>
      <c r="AU57" s="25"/>
      <c r="AV57" s="25"/>
      <c r="AW57" s="40">
        <v>151500</v>
      </c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>
        <v>123971.93</v>
      </c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14">
        <f t="shared" si="1"/>
        <v>27528.070000000007</v>
      </c>
    </row>
    <row r="58" spans="1:80" ht="21" customHeight="1">
      <c r="A58" s="42" t="s">
        <v>155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27" t="s">
        <v>41</v>
      </c>
      <c r="AL58" s="27"/>
      <c r="AM58" s="27"/>
      <c r="AN58" s="27" t="s">
        <v>75</v>
      </c>
      <c r="AO58" s="27"/>
      <c r="AP58" s="27"/>
      <c r="AQ58" s="27" t="s">
        <v>153</v>
      </c>
      <c r="AR58" s="27"/>
      <c r="AS58" s="27"/>
      <c r="AT58" s="27"/>
      <c r="AU58" s="27"/>
      <c r="AV58" s="27"/>
      <c r="AW58" s="36">
        <f>AW59</f>
        <v>26400</v>
      </c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>
        <f>BO59</f>
        <v>26400</v>
      </c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15">
        <f t="shared" si="1"/>
        <v>0</v>
      </c>
    </row>
    <row r="59" spans="1:80" ht="21" customHeight="1">
      <c r="A59" s="26" t="s">
        <v>10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 t="s">
        <v>41</v>
      </c>
      <c r="AL59" s="25"/>
      <c r="AM59" s="25"/>
      <c r="AN59" s="25" t="s">
        <v>75</v>
      </c>
      <c r="AO59" s="25"/>
      <c r="AP59" s="25"/>
      <c r="AQ59" s="25" t="s">
        <v>153</v>
      </c>
      <c r="AR59" s="25"/>
      <c r="AS59" s="25"/>
      <c r="AT59" s="25" t="s">
        <v>22</v>
      </c>
      <c r="AU59" s="25"/>
      <c r="AV59" s="25"/>
      <c r="AW59" s="40">
        <v>26400</v>
      </c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>
        <v>26400</v>
      </c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14">
        <f>AW59-BO59</f>
        <v>0</v>
      </c>
    </row>
    <row r="60" spans="1:80" ht="21" customHeight="1">
      <c r="A60" s="42" t="s">
        <v>156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27" t="s">
        <v>41</v>
      </c>
      <c r="AL60" s="27"/>
      <c r="AM60" s="27"/>
      <c r="AN60" s="27" t="s">
        <v>75</v>
      </c>
      <c r="AO60" s="27"/>
      <c r="AP60" s="27"/>
      <c r="AQ60" s="27" t="s">
        <v>154</v>
      </c>
      <c r="AR60" s="27"/>
      <c r="AS60" s="27"/>
      <c r="AT60" s="27"/>
      <c r="AU60" s="27"/>
      <c r="AV60" s="27"/>
      <c r="AW60" s="36">
        <f>AW61</f>
        <v>2200</v>
      </c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>
        <f>BO61</f>
        <v>2200</v>
      </c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15">
        <f>AW60-BO60</f>
        <v>0</v>
      </c>
    </row>
    <row r="61" spans="1:80" ht="18" customHeight="1">
      <c r="A61" s="26" t="s">
        <v>10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5" t="s">
        <v>41</v>
      </c>
      <c r="AL61" s="25"/>
      <c r="AM61" s="25"/>
      <c r="AN61" s="25" t="s">
        <v>75</v>
      </c>
      <c r="AO61" s="25"/>
      <c r="AP61" s="25"/>
      <c r="AQ61" s="25" t="s">
        <v>154</v>
      </c>
      <c r="AR61" s="25"/>
      <c r="AS61" s="25"/>
      <c r="AT61" s="25" t="s">
        <v>22</v>
      </c>
      <c r="AU61" s="25"/>
      <c r="AV61" s="25"/>
      <c r="AW61" s="40">
        <v>2200</v>
      </c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>
        <v>2200</v>
      </c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14">
        <f>AW61-BO61</f>
        <v>0</v>
      </c>
    </row>
    <row r="62" spans="1:80" ht="57.75" customHeight="1">
      <c r="A62" s="52" t="s">
        <v>97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4"/>
      <c r="AK62" s="27" t="s">
        <v>41</v>
      </c>
      <c r="AL62" s="27"/>
      <c r="AM62" s="27"/>
      <c r="AN62" s="27" t="s">
        <v>77</v>
      </c>
      <c r="AO62" s="27"/>
      <c r="AP62" s="27"/>
      <c r="AQ62" s="25"/>
      <c r="AR62" s="25"/>
      <c r="AS62" s="25"/>
      <c r="AT62" s="25"/>
      <c r="AU62" s="25"/>
      <c r="AV62" s="25"/>
      <c r="AW62" s="36">
        <f>AW63</f>
        <v>5000</v>
      </c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>
        <f>BO63</f>
        <v>5000</v>
      </c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15">
        <f aca="true" t="shared" si="2" ref="CB62:CB143">AW62-BO62</f>
        <v>0</v>
      </c>
    </row>
    <row r="63" spans="1:80" ht="36.75" customHeight="1">
      <c r="A63" s="42" t="s">
        <v>72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27" t="s">
        <v>41</v>
      </c>
      <c r="AL63" s="27"/>
      <c r="AM63" s="27"/>
      <c r="AN63" s="27" t="s">
        <v>77</v>
      </c>
      <c r="AO63" s="27"/>
      <c r="AP63" s="27"/>
      <c r="AQ63" s="27" t="s">
        <v>70</v>
      </c>
      <c r="AR63" s="27"/>
      <c r="AS63" s="27"/>
      <c r="AT63" s="25"/>
      <c r="AU63" s="25"/>
      <c r="AV63" s="25"/>
      <c r="AW63" s="36">
        <f>AW64</f>
        <v>5000</v>
      </c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>
        <f>BO64</f>
        <v>5000</v>
      </c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15">
        <f t="shared" si="2"/>
        <v>0</v>
      </c>
    </row>
    <row r="64" spans="1:80" ht="17.25" customHeight="1">
      <c r="A64" s="24" t="s">
        <v>107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5" t="s">
        <v>41</v>
      </c>
      <c r="AL64" s="25"/>
      <c r="AM64" s="25"/>
      <c r="AN64" s="25" t="s">
        <v>77</v>
      </c>
      <c r="AO64" s="25"/>
      <c r="AP64" s="25"/>
      <c r="AQ64" s="25" t="s">
        <v>70</v>
      </c>
      <c r="AR64" s="25"/>
      <c r="AS64" s="25"/>
      <c r="AT64" s="25" t="s">
        <v>106</v>
      </c>
      <c r="AU64" s="25"/>
      <c r="AV64" s="25"/>
      <c r="AW64" s="40">
        <f>AW65</f>
        <v>5000</v>
      </c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>
        <f>BO65</f>
        <v>5000</v>
      </c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14">
        <f>AW64-BO64</f>
        <v>0</v>
      </c>
    </row>
    <row r="65" spans="1:80" ht="17.25" customHeight="1">
      <c r="A65" s="26" t="s">
        <v>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5" t="s">
        <v>41</v>
      </c>
      <c r="AL65" s="25"/>
      <c r="AM65" s="25"/>
      <c r="AN65" s="25" t="s">
        <v>77</v>
      </c>
      <c r="AO65" s="25"/>
      <c r="AP65" s="25"/>
      <c r="AQ65" s="25" t="s">
        <v>70</v>
      </c>
      <c r="AR65" s="25"/>
      <c r="AS65" s="25"/>
      <c r="AT65" s="25" t="s">
        <v>16</v>
      </c>
      <c r="AU65" s="25"/>
      <c r="AV65" s="25"/>
      <c r="AW65" s="40">
        <v>5000</v>
      </c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>
        <v>5000</v>
      </c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14">
        <f t="shared" si="2"/>
        <v>0</v>
      </c>
    </row>
    <row r="66" spans="1:80" ht="16.5" customHeight="1">
      <c r="A66" s="42" t="s">
        <v>98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8" t="s">
        <v>109</v>
      </c>
      <c r="AL66" s="48"/>
      <c r="AM66" s="48"/>
      <c r="AN66" s="48"/>
      <c r="AO66" s="48"/>
      <c r="AP66" s="48"/>
      <c r="AQ66" s="48"/>
      <c r="AR66" s="48"/>
      <c r="AS66" s="48"/>
      <c r="AT66" s="25"/>
      <c r="AU66" s="25"/>
      <c r="AV66" s="25"/>
      <c r="AW66" s="36">
        <f>AW69</f>
        <v>100000</v>
      </c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8">
        <f>BO69</f>
        <v>0</v>
      </c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15">
        <f t="shared" si="2"/>
        <v>100000</v>
      </c>
    </row>
    <row r="67" spans="1:80" ht="17.25" customHeight="1">
      <c r="A67" s="28" t="s">
        <v>157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48" t="s">
        <v>109</v>
      </c>
      <c r="AL67" s="48"/>
      <c r="AM67" s="48"/>
      <c r="AN67" s="48" t="s">
        <v>49</v>
      </c>
      <c r="AO67" s="48"/>
      <c r="AP67" s="48"/>
      <c r="AQ67" s="48"/>
      <c r="AR67" s="48"/>
      <c r="AS67" s="48"/>
      <c r="AT67" s="25"/>
      <c r="AU67" s="25"/>
      <c r="AV67" s="25"/>
      <c r="AW67" s="36">
        <f>AW68</f>
        <v>100000</v>
      </c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8">
        <f>BO68</f>
        <v>0</v>
      </c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15">
        <f t="shared" si="2"/>
        <v>100000</v>
      </c>
    </row>
    <row r="68" spans="1:80" ht="18" customHeight="1">
      <c r="A68" s="42" t="s">
        <v>159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27" t="s">
        <v>109</v>
      </c>
      <c r="AL68" s="27"/>
      <c r="AM68" s="27"/>
      <c r="AN68" s="27" t="s">
        <v>49</v>
      </c>
      <c r="AO68" s="27"/>
      <c r="AP68" s="27"/>
      <c r="AQ68" s="27" t="s">
        <v>158</v>
      </c>
      <c r="AR68" s="27"/>
      <c r="AS68" s="27"/>
      <c r="AT68" s="27"/>
      <c r="AU68" s="27"/>
      <c r="AV68" s="27"/>
      <c r="AW68" s="36">
        <f>AW69</f>
        <v>100000</v>
      </c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>
        <f>BO69</f>
        <v>0</v>
      </c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15">
        <f>AW68-BO68</f>
        <v>100000</v>
      </c>
    </row>
    <row r="69" spans="1:80" ht="18" customHeight="1">
      <c r="A69" s="26" t="s">
        <v>10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5" t="s">
        <v>109</v>
      </c>
      <c r="AL69" s="25"/>
      <c r="AM69" s="25"/>
      <c r="AN69" s="25" t="s">
        <v>49</v>
      </c>
      <c r="AO69" s="25"/>
      <c r="AP69" s="25"/>
      <c r="AQ69" s="25" t="s">
        <v>158</v>
      </c>
      <c r="AR69" s="25"/>
      <c r="AS69" s="25"/>
      <c r="AT69" s="25" t="s">
        <v>22</v>
      </c>
      <c r="AU69" s="25"/>
      <c r="AV69" s="25"/>
      <c r="AW69" s="40">
        <v>100000</v>
      </c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>
        <v>0</v>
      </c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14">
        <f t="shared" si="2"/>
        <v>100000</v>
      </c>
    </row>
    <row r="70" spans="1:80" ht="17.25" customHeight="1">
      <c r="A70" s="62" t="s">
        <v>42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48" t="s">
        <v>110</v>
      </c>
      <c r="AL70" s="48"/>
      <c r="AM70" s="48"/>
      <c r="AN70" s="48"/>
      <c r="AO70" s="48"/>
      <c r="AP70" s="48"/>
      <c r="AQ70" s="48"/>
      <c r="AR70" s="48"/>
      <c r="AS70" s="48"/>
      <c r="AT70" s="25"/>
      <c r="AU70" s="25"/>
      <c r="AV70" s="25"/>
      <c r="AW70" s="36">
        <f>AW71+AW75+AW78</f>
        <v>667000</v>
      </c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8">
        <f>BO71+BO75+BO78</f>
        <v>60000</v>
      </c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15">
        <f t="shared" si="2"/>
        <v>607000</v>
      </c>
    </row>
    <row r="71" spans="1:80" ht="71.25" customHeight="1">
      <c r="A71" s="28" t="s">
        <v>51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48" t="s">
        <v>110</v>
      </c>
      <c r="AL71" s="48"/>
      <c r="AM71" s="48"/>
      <c r="AN71" s="27" t="s">
        <v>50</v>
      </c>
      <c r="AO71" s="27"/>
      <c r="AP71" s="27"/>
      <c r="AQ71" s="25"/>
      <c r="AR71" s="25"/>
      <c r="AS71" s="25"/>
      <c r="AT71" s="25"/>
      <c r="AU71" s="25"/>
      <c r="AV71" s="25"/>
      <c r="AW71" s="36">
        <f>AW74</f>
        <v>517000</v>
      </c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>
        <f>BO74</f>
        <v>0</v>
      </c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15">
        <f t="shared" si="2"/>
        <v>517000</v>
      </c>
    </row>
    <row r="72" spans="1:80" ht="33" customHeight="1">
      <c r="A72" s="29" t="s">
        <v>161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1"/>
      <c r="AK72" s="48" t="s">
        <v>110</v>
      </c>
      <c r="AL72" s="48"/>
      <c r="AM72" s="48"/>
      <c r="AN72" s="27" t="s">
        <v>50</v>
      </c>
      <c r="AO72" s="27"/>
      <c r="AP72" s="27"/>
      <c r="AQ72" s="48" t="s">
        <v>160</v>
      </c>
      <c r="AR72" s="48"/>
      <c r="AS72" s="48"/>
      <c r="AT72" s="25"/>
      <c r="AU72" s="25"/>
      <c r="AV72" s="25"/>
      <c r="AW72" s="36">
        <f>AW73</f>
        <v>517000</v>
      </c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8">
        <f>BO73</f>
        <v>0</v>
      </c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15">
        <f t="shared" si="2"/>
        <v>517000</v>
      </c>
    </row>
    <row r="73" spans="1:80" ht="17.25" customHeight="1">
      <c r="A73" s="26" t="s">
        <v>200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5" t="s">
        <v>110</v>
      </c>
      <c r="AL73" s="25"/>
      <c r="AM73" s="25"/>
      <c r="AN73" s="25" t="s">
        <v>50</v>
      </c>
      <c r="AO73" s="25"/>
      <c r="AP73" s="25"/>
      <c r="AQ73" s="25" t="s">
        <v>160</v>
      </c>
      <c r="AR73" s="25"/>
      <c r="AS73" s="25"/>
      <c r="AT73" s="25" t="s">
        <v>199</v>
      </c>
      <c r="AU73" s="25"/>
      <c r="AV73" s="25"/>
      <c r="AW73" s="40">
        <f>AW74</f>
        <v>517000</v>
      </c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32">
        <f>BO74</f>
        <v>0</v>
      </c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14">
        <f>AW73-BO73</f>
        <v>517000</v>
      </c>
    </row>
    <row r="74" spans="1:80" ht="37.5" customHeight="1">
      <c r="A74" s="26" t="s">
        <v>112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5" t="s">
        <v>110</v>
      </c>
      <c r="AL74" s="25"/>
      <c r="AM74" s="25"/>
      <c r="AN74" s="25" t="s">
        <v>50</v>
      </c>
      <c r="AO74" s="25"/>
      <c r="AP74" s="25"/>
      <c r="AQ74" s="25" t="s">
        <v>160</v>
      </c>
      <c r="AR74" s="25"/>
      <c r="AS74" s="25"/>
      <c r="AT74" s="25" t="s">
        <v>111</v>
      </c>
      <c r="AU74" s="25"/>
      <c r="AV74" s="25"/>
      <c r="AW74" s="40">
        <v>517000</v>
      </c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32">
        <v>0</v>
      </c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14">
        <f t="shared" si="2"/>
        <v>517000</v>
      </c>
    </row>
    <row r="75" spans="1:80" ht="48" customHeight="1">
      <c r="A75" s="28" t="s">
        <v>163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 t="s">
        <v>110</v>
      </c>
      <c r="AL75" s="27"/>
      <c r="AM75" s="27"/>
      <c r="AN75" s="27" t="s">
        <v>162</v>
      </c>
      <c r="AO75" s="27"/>
      <c r="AP75" s="27"/>
      <c r="AQ75" s="25"/>
      <c r="AR75" s="25"/>
      <c r="AS75" s="25"/>
      <c r="AT75" s="25"/>
      <c r="AU75" s="25"/>
      <c r="AV75" s="25"/>
      <c r="AW75" s="36">
        <f>AW76</f>
        <v>60000</v>
      </c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>
        <f>BO76</f>
        <v>60000</v>
      </c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15">
        <f t="shared" si="2"/>
        <v>0</v>
      </c>
    </row>
    <row r="76" spans="1:80" ht="24.75" customHeight="1">
      <c r="A76" s="42" t="s">
        <v>156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27" t="s">
        <v>110</v>
      </c>
      <c r="AL76" s="27"/>
      <c r="AM76" s="27"/>
      <c r="AN76" s="27" t="s">
        <v>162</v>
      </c>
      <c r="AO76" s="27"/>
      <c r="AP76" s="27"/>
      <c r="AQ76" s="27" t="s">
        <v>154</v>
      </c>
      <c r="AR76" s="27"/>
      <c r="AS76" s="27"/>
      <c r="AT76" s="27"/>
      <c r="AU76" s="27"/>
      <c r="AV76" s="27"/>
      <c r="AW76" s="36">
        <f>AW77</f>
        <v>60000</v>
      </c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>
        <f>BO77</f>
        <v>60000</v>
      </c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14">
        <f>AW76-BO76</f>
        <v>0</v>
      </c>
    </row>
    <row r="77" spans="1:80" ht="17.25" customHeight="1">
      <c r="A77" s="26" t="s">
        <v>10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5" t="s">
        <v>110</v>
      </c>
      <c r="AL77" s="25"/>
      <c r="AM77" s="25"/>
      <c r="AN77" s="25" t="s">
        <v>162</v>
      </c>
      <c r="AO77" s="25"/>
      <c r="AP77" s="25"/>
      <c r="AQ77" s="25" t="s">
        <v>154</v>
      </c>
      <c r="AR77" s="25"/>
      <c r="AS77" s="25"/>
      <c r="AT77" s="25" t="s">
        <v>22</v>
      </c>
      <c r="AU77" s="25"/>
      <c r="AV77" s="25"/>
      <c r="AW77" s="40">
        <v>60000</v>
      </c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32">
        <v>60000</v>
      </c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14">
        <f t="shared" si="2"/>
        <v>0</v>
      </c>
    </row>
    <row r="78" spans="1:80" s="22" customFormat="1" ht="69.75" customHeight="1">
      <c r="A78" s="42" t="s">
        <v>165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27" t="s">
        <v>110</v>
      </c>
      <c r="AL78" s="27"/>
      <c r="AM78" s="27"/>
      <c r="AN78" s="27" t="s">
        <v>164</v>
      </c>
      <c r="AO78" s="27"/>
      <c r="AP78" s="27"/>
      <c r="AQ78" s="27"/>
      <c r="AR78" s="27"/>
      <c r="AS78" s="27"/>
      <c r="AT78" s="27"/>
      <c r="AU78" s="27"/>
      <c r="AV78" s="27"/>
      <c r="AW78" s="36">
        <f>AW79</f>
        <v>90000</v>
      </c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8">
        <f>BO79</f>
        <v>0</v>
      </c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15">
        <f t="shared" si="2"/>
        <v>90000</v>
      </c>
    </row>
    <row r="79" spans="1:80" ht="23.25" customHeight="1">
      <c r="A79" s="42" t="s">
        <v>152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27" t="s">
        <v>110</v>
      </c>
      <c r="AL79" s="27"/>
      <c r="AM79" s="27"/>
      <c r="AN79" s="27" t="s">
        <v>164</v>
      </c>
      <c r="AO79" s="27"/>
      <c r="AP79" s="27"/>
      <c r="AQ79" s="27" t="s">
        <v>151</v>
      </c>
      <c r="AR79" s="27"/>
      <c r="AS79" s="27"/>
      <c r="AT79" s="25"/>
      <c r="AU79" s="25"/>
      <c r="AV79" s="25"/>
      <c r="AW79" s="36">
        <f>AW80</f>
        <v>90000</v>
      </c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>
        <f>BO80</f>
        <v>0</v>
      </c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15">
        <f t="shared" si="2"/>
        <v>90000</v>
      </c>
    </row>
    <row r="80" spans="1:80" ht="18" customHeight="1">
      <c r="A80" s="24" t="s">
        <v>107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5" t="s">
        <v>110</v>
      </c>
      <c r="AL80" s="25"/>
      <c r="AM80" s="25"/>
      <c r="AN80" s="25" t="s">
        <v>164</v>
      </c>
      <c r="AO80" s="25"/>
      <c r="AP80" s="25"/>
      <c r="AQ80" s="25" t="s">
        <v>151</v>
      </c>
      <c r="AR80" s="25"/>
      <c r="AS80" s="25"/>
      <c r="AT80" s="25" t="s">
        <v>106</v>
      </c>
      <c r="AU80" s="25"/>
      <c r="AV80" s="25"/>
      <c r="AW80" s="40">
        <f>AW81</f>
        <v>90000</v>
      </c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32">
        <f>BO81</f>
        <v>0</v>
      </c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14">
        <f t="shared" si="2"/>
        <v>90000</v>
      </c>
    </row>
    <row r="81" spans="1:80" ht="15" customHeight="1">
      <c r="A81" s="24" t="s">
        <v>95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5" t="s">
        <v>110</v>
      </c>
      <c r="AL81" s="25"/>
      <c r="AM81" s="25"/>
      <c r="AN81" s="25" t="s">
        <v>164</v>
      </c>
      <c r="AO81" s="25"/>
      <c r="AP81" s="25"/>
      <c r="AQ81" s="25" t="s">
        <v>151</v>
      </c>
      <c r="AR81" s="25"/>
      <c r="AS81" s="25"/>
      <c r="AT81" s="25" t="s">
        <v>20</v>
      </c>
      <c r="AU81" s="25"/>
      <c r="AV81" s="25"/>
      <c r="AW81" s="40">
        <v>90000</v>
      </c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32">
        <v>0</v>
      </c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14">
        <f t="shared" si="2"/>
        <v>90000</v>
      </c>
    </row>
    <row r="82" spans="1:80" ht="27.75" customHeight="1">
      <c r="A82" s="42" t="s">
        <v>27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27" t="s">
        <v>26</v>
      </c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36">
        <f>AW83</f>
        <v>74800</v>
      </c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8">
        <f>BO83</f>
        <v>22277.5</v>
      </c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15">
        <f t="shared" si="2"/>
        <v>52522.5</v>
      </c>
    </row>
    <row r="83" spans="1:80" ht="45" customHeight="1">
      <c r="A83" s="42" t="s">
        <v>99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27" t="s">
        <v>25</v>
      </c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36">
        <f>AW84</f>
        <v>74800</v>
      </c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8">
        <f>BO84</f>
        <v>22277.5</v>
      </c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15">
        <f t="shared" si="2"/>
        <v>52522.5</v>
      </c>
    </row>
    <row r="84" spans="1:80" ht="70.5" customHeight="1">
      <c r="A84" s="28" t="s">
        <v>166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 t="s">
        <v>25</v>
      </c>
      <c r="AL84" s="27"/>
      <c r="AM84" s="27"/>
      <c r="AN84" s="27" t="s">
        <v>167</v>
      </c>
      <c r="AO84" s="27"/>
      <c r="AP84" s="27"/>
      <c r="AQ84" s="27"/>
      <c r="AR84" s="27"/>
      <c r="AS84" s="27"/>
      <c r="AT84" s="27"/>
      <c r="AU84" s="27"/>
      <c r="AV84" s="27"/>
      <c r="AW84" s="36">
        <f>AW85</f>
        <v>74800</v>
      </c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8">
        <f>BO85</f>
        <v>22277.5</v>
      </c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15">
        <f t="shared" si="2"/>
        <v>52522.5</v>
      </c>
    </row>
    <row r="85" spans="1:80" ht="23.25" customHeight="1">
      <c r="A85" s="42" t="s">
        <v>152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27" t="s">
        <v>25</v>
      </c>
      <c r="AL85" s="27"/>
      <c r="AM85" s="27"/>
      <c r="AN85" s="27" t="s">
        <v>167</v>
      </c>
      <c r="AO85" s="27"/>
      <c r="AP85" s="27"/>
      <c r="AQ85" s="27" t="s">
        <v>151</v>
      </c>
      <c r="AR85" s="27"/>
      <c r="AS85" s="27"/>
      <c r="AT85" s="25"/>
      <c r="AU85" s="25"/>
      <c r="AV85" s="25"/>
      <c r="AW85" s="36">
        <f>AW86+AW88</f>
        <v>74800</v>
      </c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8">
        <f>BO86+BO88</f>
        <v>22277.5</v>
      </c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15">
        <f t="shared" si="2"/>
        <v>52522.5</v>
      </c>
    </row>
    <row r="86" spans="1:80" ht="15.75" customHeight="1">
      <c r="A86" s="24" t="s">
        <v>107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5" t="s">
        <v>25</v>
      </c>
      <c r="AL86" s="25"/>
      <c r="AM86" s="25"/>
      <c r="AN86" s="25" t="s">
        <v>167</v>
      </c>
      <c r="AO86" s="25"/>
      <c r="AP86" s="25"/>
      <c r="AQ86" s="25" t="s">
        <v>151</v>
      </c>
      <c r="AR86" s="25"/>
      <c r="AS86" s="25"/>
      <c r="AT86" s="25" t="s">
        <v>106</v>
      </c>
      <c r="AU86" s="25"/>
      <c r="AV86" s="25"/>
      <c r="AW86" s="40">
        <f>AW87</f>
        <v>41800</v>
      </c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32">
        <f>BO87</f>
        <v>22277.5</v>
      </c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14">
        <f t="shared" si="2"/>
        <v>19522.5</v>
      </c>
    </row>
    <row r="87" spans="1:80" ht="16.5" customHeight="1">
      <c r="A87" s="24" t="s">
        <v>95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5" t="s">
        <v>25</v>
      </c>
      <c r="AL87" s="25"/>
      <c r="AM87" s="25"/>
      <c r="AN87" s="25" t="s">
        <v>167</v>
      </c>
      <c r="AO87" s="25"/>
      <c r="AP87" s="25"/>
      <c r="AQ87" s="25" t="s">
        <v>151</v>
      </c>
      <c r="AR87" s="25"/>
      <c r="AS87" s="25"/>
      <c r="AT87" s="25" t="s">
        <v>20</v>
      </c>
      <c r="AU87" s="25"/>
      <c r="AV87" s="25"/>
      <c r="AW87" s="40">
        <v>41800</v>
      </c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32">
        <v>22277.5</v>
      </c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14">
        <f aca="true" t="shared" si="3" ref="CB87:CB92">AW87-BO87</f>
        <v>19522.5</v>
      </c>
    </row>
    <row r="88" spans="1:80" ht="18.75" customHeight="1">
      <c r="A88" s="26" t="s">
        <v>12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5" t="s">
        <v>25</v>
      </c>
      <c r="AL88" s="25"/>
      <c r="AM88" s="25"/>
      <c r="AN88" s="25" t="s">
        <v>167</v>
      </c>
      <c r="AO88" s="25"/>
      <c r="AP88" s="25"/>
      <c r="AQ88" s="25" t="s">
        <v>151</v>
      </c>
      <c r="AR88" s="25"/>
      <c r="AS88" s="25"/>
      <c r="AT88" s="25" t="s">
        <v>23</v>
      </c>
      <c r="AU88" s="25"/>
      <c r="AV88" s="25"/>
      <c r="AW88" s="40">
        <v>33000</v>
      </c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32">
        <v>0</v>
      </c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14">
        <f t="shared" si="3"/>
        <v>33000</v>
      </c>
    </row>
    <row r="89" spans="1:80" ht="16.5" customHeight="1">
      <c r="A89" s="42" t="s">
        <v>131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27" t="s">
        <v>129</v>
      </c>
      <c r="AL89" s="27"/>
      <c r="AM89" s="27"/>
      <c r="AN89" s="25"/>
      <c r="AO89" s="25"/>
      <c r="AP89" s="25"/>
      <c r="AQ89" s="25"/>
      <c r="AR89" s="25"/>
      <c r="AS89" s="25"/>
      <c r="AT89" s="25"/>
      <c r="AU89" s="25"/>
      <c r="AV89" s="25"/>
      <c r="AW89" s="36">
        <f>AW90</f>
        <v>376500</v>
      </c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8">
        <f>BO90</f>
        <v>134631.4</v>
      </c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15">
        <f t="shared" si="3"/>
        <v>241868.6</v>
      </c>
    </row>
    <row r="90" spans="1:80" ht="17.25" customHeight="1">
      <c r="A90" s="42" t="s">
        <v>132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27" t="s">
        <v>130</v>
      </c>
      <c r="AL90" s="27"/>
      <c r="AM90" s="27"/>
      <c r="AN90" s="25"/>
      <c r="AO90" s="25"/>
      <c r="AP90" s="25"/>
      <c r="AQ90" s="25"/>
      <c r="AR90" s="25"/>
      <c r="AS90" s="25"/>
      <c r="AT90" s="25"/>
      <c r="AU90" s="25"/>
      <c r="AV90" s="25"/>
      <c r="AW90" s="36">
        <f>AW91</f>
        <v>376500</v>
      </c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8">
        <f>BO91</f>
        <v>134631.4</v>
      </c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15">
        <f t="shared" si="3"/>
        <v>241868.6</v>
      </c>
    </row>
    <row r="91" spans="1:80" ht="33.75" customHeight="1">
      <c r="A91" s="28" t="s">
        <v>133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 t="s">
        <v>130</v>
      </c>
      <c r="AL91" s="27"/>
      <c r="AM91" s="27"/>
      <c r="AN91" s="27" t="s">
        <v>168</v>
      </c>
      <c r="AO91" s="27"/>
      <c r="AP91" s="27"/>
      <c r="AQ91" s="25"/>
      <c r="AR91" s="25"/>
      <c r="AS91" s="25"/>
      <c r="AT91" s="25"/>
      <c r="AU91" s="25"/>
      <c r="AV91" s="25"/>
      <c r="AW91" s="36">
        <f>AW92</f>
        <v>376500</v>
      </c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8">
        <f>BO92</f>
        <v>134631.4</v>
      </c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15">
        <f t="shared" si="3"/>
        <v>241868.6</v>
      </c>
    </row>
    <row r="92" spans="1:80" ht="48.75" customHeight="1">
      <c r="A92" s="42" t="s">
        <v>170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27" t="s">
        <v>130</v>
      </c>
      <c r="AL92" s="27"/>
      <c r="AM92" s="27"/>
      <c r="AN92" s="27" t="s">
        <v>168</v>
      </c>
      <c r="AO92" s="27"/>
      <c r="AP92" s="27"/>
      <c r="AQ92" s="27" t="s">
        <v>169</v>
      </c>
      <c r="AR92" s="27"/>
      <c r="AS92" s="27"/>
      <c r="AT92" s="25"/>
      <c r="AU92" s="25"/>
      <c r="AV92" s="25"/>
      <c r="AW92" s="36">
        <f>AW93</f>
        <v>376500</v>
      </c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8">
        <f>BO93</f>
        <v>134631.4</v>
      </c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15">
        <f t="shared" si="3"/>
        <v>241868.6</v>
      </c>
    </row>
    <row r="93" spans="1:80" ht="15.75" customHeight="1">
      <c r="A93" s="26" t="s">
        <v>200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5" t="s">
        <v>130</v>
      </c>
      <c r="AL93" s="25"/>
      <c r="AM93" s="25"/>
      <c r="AN93" s="25" t="s">
        <v>168</v>
      </c>
      <c r="AO93" s="25"/>
      <c r="AP93" s="25"/>
      <c r="AQ93" s="25" t="s">
        <v>169</v>
      </c>
      <c r="AR93" s="25"/>
      <c r="AS93" s="25"/>
      <c r="AT93" s="25" t="s">
        <v>199</v>
      </c>
      <c r="AU93" s="25"/>
      <c r="AV93" s="25"/>
      <c r="AW93" s="40">
        <f>AW94</f>
        <v>376500</v>
      </c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32">
        <f>BO94</f>
        <v>134631.4</v>
      </c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14">
        <f>AW93-BO93</f>
        <v>241868.6</v>
      </c>
    </row>
    <row r="94" spans="1:80" ht="35.25" customHeight="1">
      <c r="A94" s="26" t="s">
        <v>112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5" t="s">
        <v>130</v>
      </c>
      <c r="AL94" s="25"/>
      <c r="AM94" s="25"/>
      <c r="AN94" s="25" t="s">
        <v>168</v>
      </c>
      <c r="AO94" s="25"/>
      <c r="AP94" s="25"/>
      <c r="AQ94" s="25" t="s">
        <v>169</v>
      </c>
      <c r="AR94" s="25"/>
      <c r="AS94" s="25"/>
      <c r="AT94" s="25" t="s">
        <v>111</v>
      </c>
      <c r="AU94" s="25"/>
      <c r="AV94" s="25"/>
      <c r="AW94" s="40">
        <v>376500</v>
      </c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32">
        <v>134631.4</v>
      </c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14">
        <f>AW94-BO94</f>
        <v>241868.6</v>
      </c>
    </row>
    <row r="95" spans="1:80" ht="18" customHeight="1">
      <c r="A95" s="42" t="s">
        <v>29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27" t="s">
        <v>28</v>
      </c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36">
        <f>AW96</f>
        <v>52356200</v>
      </c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8">
        <f>BO96</f>
        <v>51530999.99999999</v>
      </c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15">
        <f t="shared" si="2"/>
        <v>825200.0000000075</v>
      </c>
    </row>
    <row r="96" spans="1:80" ht="16.5" customHeight="1">
      <c r="A96" s="42" t="s">
        <v>100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27" t="s">
        <v>52</v>
      </c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36">
        <f>AW97+AW108+AW116+AW129</f>
        <v>52356200</v>
      </c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8">
        <f>BO97+BO108+BO116+BO129</f>
        <v>51530999.99999999</v>
      </c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15">
        <f t="shared" si="2"/>
        <v>825200.0000000075</v>
      </c>
    </row>
    <row r="97" spans="1:80" ht="22.5" customHeight="1">
      <c r="A97" s="28" t="s">
        <v>101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 t="s">
        <v>52</v>
      </c>
      <c r="AL97" s="27"/>
      <c r="AM97" s="27"/>
      <c r="AN97" s="27" t="s">
        <v>53</v>
      </c>
      <c r="AO97" s="27"/>
      <c r="AP97" s="27"/>
      <c r="AQ97" s="27"/>
      <c r="AR97" s="27"/>
      <c r="AS97" s="27"/>
      <c r="AT97" s="27"/>
      <c r="AU97" s="27"/>
      <c r="AV97" s="27"/>
      <c r="AW97" s="36">
        <f>AW98+AW102+AW106</f>
        <v>36176000</v>
      </c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8">
        <f>BO98+BO102+BO106</f>
        <v>35846878.989999995</v>
      </c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15">
        <f t="shared" si="2"/>
        <v>329121.01000000536</v>
      </c>
    </row>
    <row r="98" spans="1:80" ht="34.5" customHeight="1">
      <c r="A98" s="28" t="s">
        <v>102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 t="s">
        <v>52</v>
      </c>
      <c r="AL98" s="27"/>
      <c r="AM98" s="27"/>
      <c r="AN98" s="27" t="s">
        <v>54</v>
      </c>
      <c r="AO98" s="27"/>
      <c r="AP98" s="27"/>
      <c r="AQ98" s="25"/>
      <c r="AR98" s="25"/>
      <c r="AS98" s="25"/>
      <c r="AT98" s="25"/>
      <c r="AU98" s="25"/>
      <c r="AV98" s="25"/>
      <c r="AW98" s="36">
        <f>AW99</f>
        <v>28363000</v>
      </c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>
        <f>BO99</f>
        <v>28123878.99</v>
      </c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15">
        <f t="shared" si="2"/>
        <v>239121.01000000164</v>
      </c>
    </row>
    <row r="99" spans="1:80" ht="23.25" customHeight="1">
      <c r="A99" s="42" t="s">
        <v>152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27" t="s">
        <v>52</v>
      </c>
      <c r="AL99" s="27"/>
      <c r="AM99" s="27"/>
      <c r="AN99" s="27" t="s">
        <v>54</v>
      </c>
      <c r="AO99" s="27"/>
      <c r="AP99" s="27"/>
      <c r="AQ99" s="27" t="s">
        <v>151</v>
      </c>
      <c r="AR99" s="27"/>
      <c r="AS99" s="27"/>
      <c r="AT99" s="25"/>
      <c r="AU99" s="25"/>
      <c r="AV99" s="25"/>
      <c r="AW99" s="36">
        <f>AW100</f>
        <v>28363000</v>
      </c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8">
        <f>BO100</f>
        <v>28123878.99</v>
      </c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15">
        <f t="shared" si="2"/>
        <v>239121.01000000164</v>
      </c>
    </row>
    <row r="100" spans="1:80" ht="15.75" customHeight="1">
      <c r="A100" s="24" t="s">
        <v>107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5" t="s">
        <v>52</v>
      </c>
      <c r="AL100" s="25"/>
      <c r="AM100" s="25"/>
      <c r="AN100" s="25" t="s">
        <v>54</v>
      </c>
      <c r="AO100" s="25"/>
      <c r="AP100" s="25"/>
      <c r="AQ100" s="25" t="s">
        <v>151</v>
      </c>
      <c r="AR100" s="25"/>
      <c r="AS100" s="25"/>
      <c r="AT100" s="25" t="s">
        <v>106</v>
      </c>
      <c r="AU100" s="25"/>
      <c r="AV100" s="25"/>
      <c r="AW100" s="40">
        <f>AW101</f>
        <v>28363000</v>
      </c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32">
        <f>BO101</f>
        <v>28123878.99</v>
      </c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14">
        <f>AW100-BO100</f>
        <v>239121.01000000164</v>
      </c>
    </row>
    <row r="101" spans="1:80" ht="15.75" customHeight="1">
      <c r="A101" s="26" t="s">
        <v>95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5" t="s">
        <v>52</v>
      </c>
      <c r="AL101" s="25"/>
      <c r="AM101" s="25"/>
      <c r="AN101" s="25" t="s">
        <v>54</v>
      </c>
      <c r="AO101" s="25"/>
      <c r="AP101" s="25"/>
      <c r="AQ101" s="25" t="s">
        <v>151</v>
      </c>
      <c r="AR101" s="25"/>
      <c r="AS101" s="25"/>
      <c r="AT101" s="25" t="s">
        <v>20</v>
      </c>
      <c r="AU101" s="25"/>
      <c r="AV101" s="25"/>
      <c r="AW101" s="40">
        <f>28263000+100000</f>
        <v>28363000</v>
      </c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32">
        <v>28123878.99</v>
      </c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14">
        <f t="shared" si="2"/>
        <v>239121.01000000164</v>
      </c>
    </row>
    <row r="102" spans="1:80" ht="23.25" customHeight="1">
      <c r="A102" s="28" t="s">
        <v>56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 t="s">
        <v>52</v>
      </c>
      <c r="AL102" s="27"/>
      <c r="AM102" s="27"/>
      <c r="AN102" s="27" t="s">
        <v>55</v>
      </c>
      <c r="AO102" s="27"/>
      <c r="AP102" s="27"/>
      <c r="AQ102" s="25"/>
      <c r="AR102" s="25"/>
      <c r="AS102" s="25"/>
      <c r="AT102" s="25"/>
      <c r="AU102" s="25"/>
      <c r="AV102" s="25"/>
      <c r="AW102" s="36">
        <f>AW103+AW105</f>
        <v>6500000</v>
      </c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>
        <f>BO103+BO105</f>
        <v>6500000</v>
      </c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15">
        <f t="shared" si="2"/>
        <v>0</v>
      </c>
    </row>
    <row r="103" spans="1:80" ht="17.25" customHeight="1">
      <c r="A103" s="24" t="s">
        <v>107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5" t="s">
        <v>52</v>
      </c>
      <c r="AL103" s="25"/>
      <c r="AM103" s="25"/>
      <c r="AN103" s="25" t="s">
        <v>55</v>
      </c>
      <c r="AO103" s="25"/>
      <c r="AP103" s="25"/>
      <c r="AQ103" s="25" t="s">
        <v>151</v>
      </c>
      <c r="AR103" s="25"/>
      <c r="AS103" s="25"/>
      <c r="AT103" s="25" t="s">
        <v>106</v>
      </c>
      <c r="AU103" s="25"/>
      <c r="AV103" s="25"/>
      <c r="AW103" s="40">
        <f>AW104</f>
        <v>2000000</v>
      </c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32">
        <f>BO104</f>
        <v>2000000</v>
      </c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14">
        <f>AW103-BO103</f>
        <v>0</v>
      </c>
    </row>
    <row r="104" spans="1:80" ht="23.25" customHeight="1">
      <c r="A104" s="43" t="s">
        <v>94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  <c r="AK104" s="25" t="s">
        <v>52</v>
      </c>
      <c r="AL104" s="25"/>
      <c r="AM104" s="25"/>
      <c r="AN104" s="25" t="s">
        <v>55</v>
      </c>
      <c r="AO104" s="25"/>
      <c r="AP104" s="25"/>
      <c r="AQ104" s="25" t="s">
        <v>151</v>
      </c>
      <c r="AR104" s="25"/>
      <c r="AS104" s="25"/>
      <c r="AT104" s="25" t="s">
        <v>19</v>
      </c>
      <c r="AU104" s="25"/>
      <c r="AV104" s="25"/>
      <c r="AW104" s="40">
        <v>2000000</v>
      </c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32">
        <v>2000000</v>
      </c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14">
        <f t="shared" si="2"/>
        <v>0</v>
      </c>
    </row>
    <row r="105" spans="1:80" ht="23.25" customHeight="1">
      <c r="A105" s="43" t="s">
        <v>11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  <c r="AK105" s="25" t="s">
        <v>52</v>
      </c>
      <c r="AL105" s="25"/>
      <c r="AM105" s="25"/>
      <c r="AN105" s="25" t="s">
        <v>55</v>
      </c>
      <c r="AO105" s="25"/>
      <c r="AP105" s="25"/>
      <c r="AQ105" s="25" t="s">
        <v>151</v>
      </c>
      <c r="AR105" s="25"/>
      <c r="AS105" s="25"/>
      <c r="AT105" s="25" t="s">
        <v>24</v>
      </c>
      <c r="AU105" s="25"/>
      <c r="AV105" s="25"/>
      <c r="AW105" s="40">
        <v>4500000</v>
      </c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32">
        <v>4500000</v>
      </c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14">
        <f t="shared" si="2"/>
        <v>0</v>
      </c>
    </row>
    <row r="106" spans="1:80" ht="57.75" customHeight="1">
      <c r="A106" s="52" t="s">
        <v>171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4"/>
      <c r="AK106" s="27" t="s">
        <v>52</v>
      </c>
      <c r="AL106" s="27"/>
      <c r="AM106" s="27"/>
      <c r="AN106" s="27" t="s">
        <v>57</v>
      </c>
      <c r="AO106" s="27"/>
      <c r="AP106" s="27"/>
      <c r="AQ106" s="25"/>
      <c r="AR106" s="25"/>
      <c r="AS106" s="25"/>
      <c r="AT106" s="25"/>
      <c r="AU106" s="25"/>
      <c r="AV106" s="25"/>
      <c r="AW106" s="36">
        <f>AW107</f>
        <v>1313000</v>
      </c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>
        <f>BO107</f>
        <v>1223000</v>
      </c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15">
        <f t="shared" si="2"/>
        <v>90000</v>
      </c>
    </row>
    <row r="107" spans="1:80" ht="18" customHeight="1">
      <c r="A107" s="43" t="s">
        <v>11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  <c r="AK107" s="25" t="s">
        <v>52</v>
      </c>
      <c r="AL107" s="25"/>
      <c r="AM107" s="25"/>
      <c r="AN107" s="25" t="s">
        <v>57</v>
      </c>
      <c r="AO107" s="25"/>
      <c r="AP107" s="25"/>
      <c r="AQ107" s="25" t="s">
        <v>151</v>
      </c>
      <c r="AR107" s="25"/>
      <c r="AS107" s="25"/>
      <c r="AT107" s="25" t="s">
        <v>24</v>
      </c>
      <c r="AU107" s="25"/>
      <c r="AV107" s="25"/>
      <c r="AW107" s="40">
        <v>1313000</v>
      </c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32">
        <v>1223000</v>
      </c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14">
        <f t="shared" si="2"/>
        <v>90000</v>
      </c>
    </row>
    <row r="108" spans="1:80" ht="45.75" customHeight="1">
      <c r="A108" s="52" t="s">
        <v>172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4"/>
      <c r="AK108" s="27" t="s">
        <v>52</v>
      </c>
      <c r="AL108" s="27"/>
      <c r="AM108" s="27"/>
      <c r="AN108" s="27" t="s">
        <v>58</v>
      </c>
      <c r="AO108" s="27"/>
      <c r="AP108" s="27"/>
      <c r="AQ108" s="25"/>
      <c r="AR108" s="25"/>
      <c r="AS108" s="25"/>
      <c r="AT108" s="25"/>
      <c r="AU108" s="25"/>
      <c r="AV108" s="25"/>
      <c r="AW108" s="36">
        <f>AW113+AW109</f>
        <v>975200</v>
      </c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>
        <f>BO113+BO109</f>
        <v>719259.1799999999</v>
      </c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15">
        <f t="shared" si="2"/>
        <v>255940.82000000007</v>
      </c>
    </row>
    <row r="109" spans="1:80" ht="20.25" customHeight="1">
      <c r="A109" s="52" t="s">
        <v>136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4"/>
      <c r="AK109" s="27" t="s">
        <v>52</v>
      </c>
      <c r="AL109" s="27"/>
      <c r="AM109" s="27"/>
      <c r="AN109" s="27" t="s">
        <v>135</v>
      </c>
      <c r="AO109" s="27"/>
      <c r="AP109" s="27"/>
      <c r="AQ109" s="27"/>
      <c r="AR109" s="27"/>
      <c r="AS109" s="27"/>
      <c r="AT109" s="27"/>
      <c r="AU109" s="27"/>
      <c r="AV109" s="27"/>
      <c r="AW109" s="36">
        <f>AW110+AW112</f>
        <v>525200</v>
      </c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>
        <f>BO110+BO112</f>
        <v>520759.18</v>
      </c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15">
        <f>AW109-BO109</f>
        <v>4440.820000000007</v>
      </c>
    </row>
    <row r="110" spans="1:80" ht="23.25" customHeight="1">
      <c r="A110" s="24" t="s">
        <v>107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5" t="s">
        <v>52</v>
      </c>
      <c r="AL110" s="25"/>
      <c r="AM110" s="25"/>
      <c r="AN110" s="25" t="s">
        <v>134</v>
      </c>
      <c r="AO110" s="25"/>
      <c r="AP110" s="25"/>
      <c r="AQ110" s="25" t="s">
        <v>151</v>
      </c>
      <c r="AR110" s="25"/>
      <c r="AS110" s="25"/>
      <c r="AT110" s="25" t="s">
        <v>106</v>
      </c>
      <c r="AU110" s="25"/>
      <c r="AV110" s="25"/>
      <c r="AW110" s="40">
        <f>AW111</f>
        <v>5200</v>
      </c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32">
        <f>BO111</f>
        <v>759.18</v>
      </c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14">
        <f>AW110-BO110</f>
        <v>4440.82</v>
      </c>
    </row>
    <row r="111" spans="1:80" ht="23.25" customHeight="1">
      <c r="A111" s="26" t="s">
        <v>95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5" t="s">
        <v>52</v>
      </c>
      <c r="AL111" s="25"/>
      <c r="AM111" s="25"/>
      <c r="AN111" s="25" t="s">
        <v>134</v>
      </c>
      <c r="AO111" s="25"/>
      <c r="AP111" s="25"/>
      <c r="AQ111" s="25" t="s">
        <v>151</v>
      </c>
      <c r="AR111" s="25"/>
      <c r="AS111" s="25"/>
      <c r="AT111" s="25" t="s">
        <v>20</v>
      </c>
      <c r="AU111" s="25"/>
      <c r="AV111" s="25"/>
      <c r="AW111" s="40">
        <v>5200</v>
      </c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32">
        <v>759.18</v>
      </c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14">
        <f>AW111-BO111</f>
        <v>4440.82</v>
      </c>
    </row>
    <row r="112" spans="1:80" ht="18" customHeight="1">
      <c r="A112" s="26" t="s">
        <v>11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5" t="s">
        <v>52</v>
      </c>
      <c r="AL112" s="25"/>
      <c r="AM112" s="25"/>
      <c r="AN112" s="25" t="s">
        <v>134</v>
      </c>
      <c r="AO112" s="25"/>
      <c r="AP112" s="25"/>
      <c r="AQ112" s="25" t="s">
        <v>151</v>
      </c>
      <c r="AR112" s="25"/>
      <c r="AS112" s="25"/>
      <c r="AT112" s="25" t="s">
        <v>24</v>
      </c>
      <c r="AU112" s="25"/>
      <c r="AV112" s="25"/>
      <c r="AW112" s="40">
        <v>520000</v>
      </c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32">
        <v>520000</v>
      </c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14">
        <f>AW112-BO112</f>
        <v>0</v>
      </c>
    </row>
    <row r="113" spans="1:80" ht="22.5" customHeight="1">
      <c r="A113" s="52" t="s">
        <v>173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4"/>
      <c r="AK113" s="27" t="s">
        <v>52</v>
      </c>
      <c r="AL113" s="27"/>
      <c r="AM113" s="27"/>
      <c r="AN113" s="27" t="s">
        <v>59</v>
      </c>
      <c r="AO113" s="27"/>
      <c r="AP113" s="27"/>
      <c r="AQ113" s="27"/>
      <c r="AR113" s="27"/>
      <c r="AS113" s="27"/>
      <c r="AT113" s="27"/>
      <c r="AU113" s="27"/>
      <c r="AV113" s="27"/>
      <c r="AW113" s="36">
        <f>AW114</f>
        <v>450000</v>
      </c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>
        <f>BO114</f>
        <v>198500</v>
      </c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15">
        <f t="shared" si="2"/>
        <v>251500</v>
      </c>
    </row>
    <row r="114" spans="1:80" ht="23.25" customHeight="1">
      <c r="A114" s="24" t="s">
        <v>107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5" t="s">
        <v>52</v>
      </c>
      <c r="AL114" s="25"/>
      <c r="AM114" s="25"/>
      <c r="AN114" s="25" t="s">
        <v>60</v>
      </c>
      <c r="AO114" s="25"/>
      <c r="AP114" s="25"/>
      <c r="AQ114" s="25" t="s">
        <v>151</v>
      </c>
      <c r="AR114" s="25"/>
      <c r="AS114" s="25"/>
      <c r="AT114" s="25" t="s">
        <v>106</v>
      </c>
      <c r="AU114" s="25"/>
      <c r="AV114" s="25"/>
      <c r="AW114" s="40">
        <f>AW115</f>
        <v>450000</v>
      </c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32">
        <f>BO115</f>
        <v>198500</v>
      </c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14">
        <f>AW114-BO114</f>
        <v>251500</v>
      </c>
    </row>
    <row r="115" spans="1:80" ht="23.25" customHeight="1">
      <c r="A115" s="26" t="s">
        <v>95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5" t="s">
        <v>52</v>
      </c>
      <c r="AL115" s="25"/>
      <c r="AM115" s="25"/>
      <c r="AN115" s="25" t="s">
        <v>60</v>
      </c>
      <c r="AO115" s="25"/>
      <c r="AP115" s="25"/>
      <c r="AQ115" s="25" t="s">
        <v>151</v>
      </c>
      <c r="AR115" s="25"/>
      <c r="AS115" s="25"/>
      <c r="AT115" s="25" t="s">
        <v>20</v>
      </c>
      <c r="AU115" s="25"/>
      <c r="AV115" s="25"/>
      <c r="AW115" s="40">
        <f>550000-100000</f>
        <v>450000</v>
      </c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32">
        <v>198500</v>
      </c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14">
        <f t="shared" si="2"/>
        <v>251500</v>
      </c>
    </row>
    <row r="116" spans="1:80" ht="22.5" customHeight="1">
      <c r="A116" s="28" t="s">
        <v>113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7" t="s">
        <v>52</v>
      </c>
      <c r="AL116" s="27"/>
      <c r="AM116" s="27"/>
      <c r="AN116" s="27" t="s">
        <v>61</v>
      </c>
      <c r="AO116" s="27"/>
      <c r="AP116" s="27"/>
      <c r="AQ116" s="25"/>
      <c r="AR116" s="25"/>
      <c r="AS116" s="25"/>
      <c r="AT116" s="25"/>
      <c r="AU116" s="25"/>
      <c r="AV116" s="25"/>
      <c r="AW116" s="36">
        <f>AW117+AW121+AW123+AW126</f>
        <v>6000000</v>
      </c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>
        <f>BO117+BO121+BO123+BO126</f>
        <v>5900000</v>
      </c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15">
        <f t="shared" si="2"/>
        <v>100000</v>
      </c>
    </row>
    <row r="117" spans="1:80" ht="23.25" customHeight="1">
      <c r="A117" s="28" t="s">
        <v>174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7" t="s">
        <v>52</v>
      </c>
      <c r="AL117" s="27"/>
      <c r="AM117" s="27"/>
      <c r="AN117" s="27" t="s">
        <v>62</v>
      </c>
      <c r="AO117" s="27"/>
      <c r="AP117" s="27"/>
      <c r="AQ117" s="27"/>
      <c r="AR117" s="27"/>
      <c r="AS117" s="27"/>
      <c r="AT117" s="27"/>
      <c r="AU117" s="27"/>
      <c r="AV117" s="27"/>
      <c r="AW117" s="36">
        <f>AW118+AW120</f>
        <v>2300000</v>
      </c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>
        <f>BO118+BO120</f>
        <v>2300000</v>
      </c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15">
        <f t="shared" si="2"/>
        <v>0</v>
      </c>
    </row>
    <row r="118" spans="1:80" ht="18.75" customHeight="1">
      <c r="A118" s="24" t="s">
        <v>107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5" t="s">
        <v>52</v>
      </c>
      <c r="AL118" s="25"/>
      <c r="AM118" s="25"/>
      <c r="AN118" s="25" t="s">
        <v>62</v>
      </c>
      <c r="AO118" s="25"/>
      <c r="AP118" s="25"/>
      <c r="AQ118" s="25" t="s">
        <v>151</v>
      </c>
      <c r="AR118" s="25"/>
      <c r="AS118" s="25"/>
      <c r="AT118" s="25" t="s">
        <v>106</v>
      </c>
      <c r="AU118" s="25"/>
      <c r="AV118" s="25"/>
      <c r="AW118" s="40">
        <f>AW119</f>
        <v>2000000</v>
      </c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32">
        <f>BO119</f>
        <v>2000000</v>
      </c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14">
        <f>AW118-BO118</f>
        <v>0</v>
      </c>
    </row>
    <row r="119" spans="1:80" ht="18.75" customHeight="1">
      <c r="A119" s="26" t="s">
        <v>95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5" t="s">
        <v>52</v>
      </c>
      <c r="AL119" s="25"/>
      <c r="AM119" s="25"/>
      <c r="AN119" s="25" t="s">
        <v>62</v>
      </c>
      <c r="AO119" s="25"/>
      <c r="AP119" s="25"/>
      <c r="AQ119" s="25" t="s">
        <v>151</v>
      </c>
      <c r="AR119" s="25"/>
      <c r="AS119" s="25"/>
      <c r="AT119" s="25" t="s">
        <v>20</v>
      </c>
      <c r="AU119" s="25"/>
      <c r="AV119" s="25"/>
      <c r="AW119" s="40">
        <v>2000000</v>
      </c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32">
        <v>2000000</v>
      </c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14">
        <f t="shared" si="2"/>
        <v>0</v>
      </c>
    </row>
    <row r="120" spans="1:80" ht="23.25" customHeight="1">
      <c r="A120" s="26" t="s">
        <v>12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5" t="s">
        <v>52</v>
      </c>
      <c r="AL120" s="25"/>
      <c r="AM120" s="25"/>
      <c r="AN120" s="25" t="s">
        <v>62</v>
      </c>
      <c r="AO120" s="25"/>
      <c r="AP120" s="25"/>
      <c r="AQ120" s="25" t="s">
        <v>151</v>
      </c>
      <c r="AR120" s="25"/>
      <c r="AS120" s="25"/>
      <c r="AT120" s="25" t="s">
        <v>23</v>
      </c>
      <c r="AU120" s="25"/>
      <c r="AV120" s="25"/>
      <c r="AW120" s="40">
        <v>300000</v>
      </c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67">
        <v>300000</v>
      </c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14">
        <f>AW120-BO120</f>
        <v>0</v>
      </c>
    </row>
    <row r="121" spans="1:80" ht="25.5" customHeight="1">
      <c r="A121" s="52" t="s">
        <v>175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4"/>
      <c r="AK121" s="27" t="s">
        <v>52</v>
      </c>
      <c r="AL121" s="27"/>
      <c r="AM121" s="27"/>
      <c r="AN121" s="27" t="s">
        <v>71</v>
      </c>
      <c r="AO121" s="27"/>
      <c r="AP121" s="27"/>
      <c r="AQ121" s="27"/>
      <c r="AR121" s="27"/>
      <c r="AS121" s="27"/>
      <c r="AT121" s="27"/>
      <c r="AU121" s="27"/>
      <c r="AV121" s="27"/>
      <c r="AW121" s="36">
        <f>AW122</f>
        <v>700000</v>
      </c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>
        <f>BO122</f>
        <v>700000</v>
      </c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15">
        <f t="shared" si="2"/>
        <v>0</v>
      </c>
    </row>
    <row r="122" spans="1:80" ht="18" customHeight="1">
      <c r="A122" s="43" t="s">
        <v>11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7"/>
      <c r="AK122" s="25" t="s">
        <v>52</v>
      </c>
      <c r="AL122" s="25"/>
      <c r="AM122" s="25"/>
      <c r="AN122" s="25" t="s">
        <v>71</v>
      </c>
      <c r="AO122" s="25"/>
      <c r="AP122" s="25"/>
      <c r="AQ122" s="25" t="s">
        <v>151</v>
      </c>
      <c r="AR122" s="25"/>
      <c r="AS122" s="25"/>
      <c r="AT122" s="25" t="s">
        <v>24</v>
      </c>
      <c r="AU122" s="25"/>
      <c r="AV122" s="25"/>
      <c r="AW122" s="40">
        <v>700000</v>
      </c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32">
        <v>700000</v>
      </c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14">
        <f t="shared" si="2"/>
        <v>0</v>
      </c>
    </row>
    <row r="123" spans="1:80" ht="56.25" customHeight="1">
      <c r="A123" s="52" t="s">
        <v>177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4"/>
      <c r="AK123" s="27" t="s">
        <v>52</v>
      </c>
      <c r="AL123" s="27"/>
      <c r="AM123" s="27"/>
      <c r="AN123" s="27" t="s">
        <v>176</v>
      </c>
      <c r="AO123" s="27"/>
      <c r="AP123" s="27"/>
      <c r="AQ123" s="25"/>
      <c r="AR123" s="25"/>
      <c r="AS123" s="25"/>
      <c r="AT123" s="25"/>
      <c r="AU123" s="25"/>
      <c r="AV123" s="25"/>
      <c r="AW123" s="36">
        <f>AW124</f>
        <v>1000000</v>
      </c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8">
        <f>BO124</f>
        <v>900000</v>
      </c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15">
        <f t="shared" si="2"/>
        <v>100000</v>
      </c>
    </row>
    <row r="124" spans="1:80" ht="17.25" customHeight="1">
      <c r="A124" s="24" t="s">
        <v>107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5" t="s">
        <v>52</v>
      </c>
      <c r="AL124" s="25"/>
      <c r="AM124" s="25"/>
      <c r="AN124" s="25" t="s">
        <v>178</v>
      </c>
      <c r="AO124" s="25"/>
      <c r="AP124" s="25"/>
      <c r="AQ124" s="25" t="s">
        <v>151</v>
      </c>
      <c r="AR124" s="25"/>
      <c r="AS124" s="25"/>
      <c r="AT124" s="25" t="s">
        <v>106</v>
      </c>
      <c r="AU124" s="25"/>
      <c r="AV124" s="25"/>
      <c r="AW124" s="40">
        <f>AW125</f>
        <v>1000000</v>
      </c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32">
        <f>BO125</f>
        <v>900000</v>
      </c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14">
        <f t="shared" si="2"/>
        <v>100000</v>
      </c>
    </row>
    <row r="125" spans="1:80" ht="21.75" customHeight="1">
      <c r="A125" s="43" t="s">
        <v>94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7"/>
      <c r="AK125" s="25" t="s">
        <v>52</v>
      </c>
      <c r="AL125" s="25"/>
      <c r="AM125" s="25"/>
      <c r="AN125" s="25" t="s">
        <v>178</v>
      </c>
      <c r="AO125" s="25"/>
      <c r="AP125" s="25"/>
      <c r="AQ125" s="25" t="s">
        <v>151</v>
      </c>
      <c r="AR125" s="25"/>
      <c r="AS125" s="25"/>
      <c r="AT125" s="25" t="s">
        <v>19</v>
      </c>
      <c r="AU125" s="25"/>
      <c r="AV125" s="25"/>
      <c r="AW125" s="40">
        <v>1000000</v>
      </c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32">
        <v>900000</v>
      </c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14">
        <f t="shared" si="2"/>
        <v>100000</v>
      </c>
    </row>
    <row r="126" spans="1:80" ht="47.25" customHeight="1">
      <c r="A126" s="52" t="s">
        <v>180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4"/>
      <c r="AK126" s="27" t="s">
        <v>52</v>
      </c>
      <c r="AL126" s="27"/>
      <c r="AM126" s="27"/>
      <c r="AN126" s="27" t="s">
        <v>179</v>
      </c>
      <c r="AO126" s="27"/>
      <c r="AP126" s="27"/>
      <c r="AQ126" s="25"/>
      <c r="AR126" s="25"/>
      <c r="AS126" s="25"/>
      <c r="AT126" s="25"/>
      <c r="AU126" s="25"/>
      <c r="AV126" s="25"/>
      <c r="AW126" s="36">
        <f>AW127</f>
        <v>2000000</v>
      </c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>
        <f>BO127</f>
        <v>2000000</v>
      </c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15">
        <f t="shared" si="2"/>
        <v>0</v>
      </c>
    </row>
    <row r="127" spans="1:80" ht="17.25" customHeight="1">
      <c r="A127" s="24" t="s">
        <v>107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5" t="s">
        <v>52</v>
      </c>
      <c r="AL127" s="25"/>
      <c r="AM127" s="25"/>
      <c r="AN127" s="25" t="s">
        <v>181</v>
      </c>
      <c r="AO127" s="25"/>
      <c r="AP127" s="25"/>
      <c r="AQ127" s="25" t="s">
        <v>151</v>
      </c>
      <c r="AR127" s="25"/>
      <c r="AS127" s="25"/>
      <c r="AT127" s="25" t="s">
        <v>106</v>
      </c>
      <c r="AU127" s="25"/>
      <c r="AV127" s="25"/>
      <c r="AW127" s="40">
        <f>AW128</f>
        <v>2000000</v>
      </c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32">
        <f>BO128</f>
        <v>2000000</v>
      </c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14">
        <f t="shared" si="2"/>
        <v>0</v>
      </c>
    </row>
    <row r="128" spans="1:80" ht="18.75" customHeight="1">
      <c r="A128" s="26" t="s">
        <v>95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5" t="s">
        <v>52</v>
      </c>
      <c r="AL128" s="25"/>
      <c r="AM128" s="25"/>
      <c r="AN128" s="25" t="s">
        <v>181</v>
      </c>
      <c r="AO128" s="25"/>
      <c r="AP128" s="25"/>
      <c r="AQ128" s="25" t="s">
        <v>151</v>
      </c>
      <c r="AR128" s="25"/>
      <c r="AS128" s="25"/>
      <c r="AT128" s="25" t="s">
        <v>20</v>
      </c>
      <c r="AU128" s="25"/>
      <c r="AV128" s="25"/>
      <c r="AW128" s="40">
        <v>2000000</v>
      </c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32">
        <v>2000000</v>
      </c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14">
        <f t="shared" si="2"/>
        <v>0</v>
      </c>
    </row>
    <row r="129" spans="1:80" ht="23.25" customHeight="1">
      <c r="A129" s="63" t="s">
        <v>182</v>
      </c>
      <c r="B129" s="64"/>
      <c r="C129" s="64"/>
      <c r="D129" s="55"/>
      <c r="E129" s="16" t="s">
        <v>80</v>
      </c>
      <c r="F129" s="16" t="s">
        <v>80</v>
      </c>
      <c r="G129" s="16" t="s">
        <v>80</v>
      </c>
      <c r="H129" s="16" t="s">
        <v>80</v>
      </c>
      <c r="I129" s="16" t="s">
        <v>80</v>
      </c>
      <c r="J129" s="16" t="s">
        <v>80</v>
      </c>
      <c r="K129" s="16" t="s">
        <v>80</v>
      </c>
      <c r="L129" s="16" t="s">
        <v>80</v>
      </c>
      <c r="M129" s="16" t="s">
        <v>80</v>
      </c>
      <c r="N129" s="16" t="s">
        <v>80</v>
      </c>
      <c r="O129" s="16" t="s">
        <v>80</v>
      </c>
      <c r="P129" s="16" t="s">
        <v>80</v>
      </c>
      <c r="Q129" s="16" t="s">
        <v>80</v>
      </c>
      <c r="R129" s="16" t="s">
        <v>80</v>
      </c>
      <c r="S129" s="16" t="s">
        <v>80</v>
      </c>
      <c r="T129" s="16" t="s">
        <v>80</v>
      </c>
      <c r="U129" s="16" t="s">
        <v>80</v>
      </c>
      <c r="V129" s="16" t="s">
        <v>80</v>
      </c>
      <c r="W129" s="16" t="s">
        <v>80</v>
      </c>
      <c r="X129" s="16" t="s">
        <v>80</v>
      </c>
      <c r="Y129" s="16" t="s">
        <v>80</v>
      </c>
      <c r="Z129" s="16" t="s">
        <v>80</v>
      </c>
      <c r="AA129" s="16" t="s">
        <v>80</v>
      </c>
      <c r="AB129" s="16" t="s">
        <v>80</v>
      </c>
      <c r="AC129" s="16" t="s">
        <v>80</v>
      </c>
      <c r="AD129" s="16" t="s">
        <v>80</v>
      </c>
      <c r="AE129" s="16" t="s">
        <v>80</v>
      </c>
      <c r="AF129" s="16" t="s">
        <v>80</v>
      </c>
      <c r="AG129" s="16" t="s">
        <v>80</v>
      </c>
      <c r="AH129" s="16" t="s">
        <v>80</v>
      </c>
      <c r="AI129" s="16" t="s">
        <v>80</v>
      </c>
      <c r="AJ129" s="16" t="s">
        <v>80</v>
      </c>
      <c r="AK129" s="27" t="s">
        <v>52</v>
      </c>
      <c r="AL129" s="27"/>
      <c r="AM129" s="27"/>
      <c r="AN129" s="27" t="s">
        <v>78</v>
      </c>
      <c r="AO129" s="27"/>
      <c r="AP129" s="27"/>
      <c r="AQ129" s="25"/>
      <c r="AR129" s="25"/>
      <c r="AS129" s="25"/>
      <c r="AT129" s="25"/>
      <c r="AU129" s="25"/>
      <c r="AV129" s="25"/>
      <c r="AW129" s="36">
        <f>AW130+AW134</f>
        <v>9205000</v>
      </c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>
        <f>BO130+BO134</f>
        <v>9064861.83</v>
      </c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15">
        <f t="shared" si="2"/>
        <v>140138.16999999993</v>
      </c>
    </row>
    <row r="130" spans="1:80" ht="24.75" customHeight="1">
      <c r="A130" s="63" t="s">
        <v>183</v>
      </c>
      <c r="B130" s="64"/>
      <c r="C130" s="64"/>
      <c r="D130" s="55"/>
      <c r="E130" s="16" t="s">
        <v>114</v>
      </c>
      <c r="F130" s="16" t="s">
        <v>114</v>
      </c>
      <c r="G130" s="16" t="s">
        <v>114</v>
      </c>
      <c r="H130" s="16" t="s">
        <v>114</v>
      </c>
      <c r="I130" s="16" t="s">
        <v>114</v>
      </c>
      <c r="J130" s="16" t="s">
        <v>114</v>
      </c>
      <c r="K130" s="16" t="s">
        <v>114</v>
      </c>
      <c r="L130" s="16" t="s">
        <v>114</v>
      </c>
      <c r="M130" s="16" t="s">
        <v>114</v>
      </c>
      <c r="N130" s="16" t="s">
        <v>114</v>
      </c>
      <c r="O130" s="16" t="s">
        <v>114</v>
      </c>
      <c r="P130" s="16" t="s">
        <v>114</v>
      </c>
      <c r="Q130" s="16" t="s">
        <v>114</v>
      </c>
      <c r="R130" s="16" t="s">
        <v>114</v>
      </c>
      <c r="S130" s="16" t="s">
        <v>114</v>
      </c>
      <c r="T130" s="16" t="s">
        <v>114</v>
      </c>
      <c r="U130" s="16" t="s">
        <v>114</v>
      </c>
      <c r="V130" s="16" t="s">
        <v>114</v>
      </c>
      <c r="W130" s="16" t="s">
        <v>114</v>
      </c>
      <c r="X130" s="16" t="s">
        <v>114</v>
      </c>
      <c r="Y130" s="16" t="s">
        <v>114</v>
      </c>
      <c r="Z130" s="16" t="s">
        <v>114</v>
      </c>
      <c r="AA130" s="16" t="s">
        <v>114</v>
      </c>
      <c r="AB130" s="16" t="s">
        <v>114</v>
      </c>
      <c r="AC130" s="16" t="s">
        <v>114</v>
      </c>
      <c r="AD130" s="16" t="s">
        <v>114</v>
      </c>
      <c r="AE130" s="16" t="s">
        <v>114</v>
      </c>
      <c r="AF130" s="16" t="s">
        <v>114</v>
      </c>
      <c r="AG130" s="16" t="s">
        <v>114</v>
      </c>
      <c r="AH130" s="16" t="s">
        <v>114</v>
      </c>
      <c r="AI130" s="16" t="s">
        <v>114</v>
      </c>
      <c r="AJ130" s="16" t="s">
        <v>114</v>
      </c>
      <c r="AK130" s="27" t="s">
        <v>52</v>
      </c>
      <c r="AL130" s="27"/>
      <c r="AM130" s="27"/>
      <c r="AN130" s="27" t="s">
        <v>79</v>
      </c>
      <c r="AO130" s="27"/>
      <c r="AP130" s="27"/>
      <c r="AQ130" s="27"/>
      <c r="AR130" s="27"/>
      <c r="AS130" s="27"/>
      <c r="AT130" s="27"/>
      <c r="AU130" s="27"/>
      <c r="AV130" s="27"/>
      <c r="AW130" s="36">
        <f>AW131+AW133</f>
        <v>7704000</v>
      </c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>
        <f>BO131+BO133</f>
        <v>7568985.85</v>
      </c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15">
        <f t="shared" si="2"/>
        <v>135014.15000000037</v>
      </c>
    </row>
    <row r="131" spans="1:80" ht="20.25" customHeight="1">
      <c r="A131" s="24" t="s">
        <v>107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5" t="s">
        <v>52</v>
      </c>
      <c r="AL131" s="25"/>
      <c r="AM131" s="25"/>
      <c r="AN131" s="25" t="s">
        <v>79</v>
      </c>
      <c r="AO131" s="25"/>
      <c r="AP131" s="25"/>
      <c r="AQ131" s="25" t="s">
        <v>151</v>
      </c>
      <c r="AR131" s="25"/>
      <c r="AS131" s="25"/>
      <c r="AT131" s="25" t="s">
        <v>106</v>
      </c>
      <c r="AU131" s="25"/>
      <c r="AV131" s="25"/>
      <c r="AW131" s="40">
        <f>AW132</f>
        <v>2039000</v>
      </c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32">
        <f>BO132</f>
        <v>1903985.85</v>
      </c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14">
        <f>AW131-BO131</f>
        <v>135014.1499999999</v>
      </c>
    </row>
    <row r="132" spans="1:80" ht="19.5" customHeight="1">
      <c r="A132" s="26" t="s">
        <v>95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5" t="s">
        <v>52</v>
      </c>
      <c r="AL132" s="25"/>
      <c r="AM132" s="25"/>
      <c r="AN132" s="25" t="s">
        <v>79</v>
      </c>
      <c r="AO132" s="25"/>
      <c r="AP132" s="25"/>
      <c r="AQ132" s="25" t="s">
        <v>151</v>
      </c>
      <c r="AR132" s="25"/>
      <c r="AS132" s="25"/>
      <c r="AT132" s="25" t="s">
        <v>20</v>
      </c>
      <c r="AU132" s="25"/>
      <c r="AV132" s="25"/>
      <c r="AW132" s="40">
        <v>2039000</v>
      </c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32">
        <v>1903985.85</v>
      </c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14">
        <f t="shared" si="2"/>
        <v>135014.1499999999</v>
      </c>
    </row>
    <row r="133" spans="1:80" ht="18.75" customHeight="1">
      <c r="A133" s="43" t="s">
        <v>11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7"/>
      <c r="AK133" s="25" t="s">
        <v>52</v>
      </c>
      <c r="AL133" s="25"/>
      <c r="AM133" s="25"/>
      <c r="AN133" s="25" t="s">
        <v>79</v>
      </c>
      <c r="AO133" s="25"/>
      <c r="AP133" s="25"/>
      <c r="AQ133" s="25" t="s">
        <v>151</v>
      </c>
      <c r="AR133" s="25"/>
      <c r="AS133" s="25"/>
      <c r="AT133" s="25" t="s">
        <v>24</v>
      </c>
      <c r="AU133" s="25"/>
      <c r="AV133" s="25"/>
      <c r="AW133" s="40">
        <v>5665000</v>
      </c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32">
        <v>5665000</v>
      </c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14">
        <f t="shared" si="2"/>
        <v>0</v>
      </c>
    </row>
    <row r="134" spans="1:80" ht="23.25" customHeight="1">
      <c r="A134" s="52" t="s">
        <v>184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4"/>
      <c r="AK134" s="27" t="s">
        <v>52</v>
      </c>
      <c r="AL134" s="27"/>
      <c r="AM134" s="27"/>
      <c r="AN134" s="27" t="s">
        <v>115</v>
      </c>
      <c r="AO134" s="27"/>
      <c r="AP134" s="27"/>
      <c r="AQ134" s="25"/>
      <c r="AR134" s="25"/>
      <c r="AS134" s="25"/>
      <c r="AT134" s="25"/>
      <c r="AU134" s="25"/>
      <c r="AV134" s="25"/>
      <c r="AW134" s="36">
        <f>AW135+AW137</f>
        <v>1501000</v>
      </c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8">
        <f>BO135+BO137</f>
        <v>1495875.98</v>
      </c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15">
        <f>AW134-BO134</f>
        <v>5124.020000000019</v>
      </c>
    </row>
    <row r="135" spans="1:80" ht="19.5" customHeight="1">
      <c r="A135" s="24" t="s">
        <v>107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5" t="s">
        <v>52</v>
      </c>
      <c r="AL135" s="25"/>
      <c r="AM135" s="25"/>
      <c r="AN135" s="25" t="s">
        <v>115</v>
      </c>
      <c r="AO135" s="25"/>
      <c r="AP135" s="25"/>
      <c r="AQ135" s="25" t="s">
        <v>151</v>
      </c>
      <c r="AR135" s="25"/>
      <c r="AS135" s="25"/>
      <c r="AT135" s="25" t="s">
        <v>106</v>
      </c>
      <c r="AU135" s="25"/>
      <c r="AV135" s="25"/>
      <c r="AW135" s="40">
        <f>AW136</f>
        <v>171000</v>
      </c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32">
        <f>BO136</f>
        <v>165875.98</v>
      </c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14">
        <f>AW135-BO135</f>
        <v>5124.0199999999895</v>
      </c>
    </row>
    <row r="136" spans="1:80" ht="18.75" customHeight="1">
      <c r="A136" s="26" t="s">
        <v>95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5" t="s">
        <v>52</v>
      </c>
      <c r="AL136" s="25"/>
      <c r="AM136" s="25"/>
      <c r="AN136" s="25" t="s">
        <v>115</v>
      </c>
      <c r="AO136" s="25"/>
      <c r="AP136" s="25"/>
      <c r="AQ136" s="25" t="s">
        <v>151</v>
      </c>
      <c r="AR136" s="25"/>
      <c r="AS136" s="25"/>
      <c r="AT136" s="25" t="s">
        <v>20</v>
      </c>
      <c r="AU136" s="25"/>
      <c r="AV136" s="25"/>
      <c r="AW136" s="40">
        <v>171000</v>
      </c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32">
        <v>165875.98</v>
      </c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14">
        <f>AW136-BO136</f>
        <v>5124.0199999999895</v>
      </c>
    </row>
    <row r="137" spans="1:80" ht="20.25" customHeight="1">
      <c r="A137" s="43" t="s">
        <v>11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7"/>
      <c r="AK137" s="25" t="s">
        <v>52</v>
      </c>
      <c r="AL137" s="25"/>
      <c r="AM137" s="25"/>
      <c r="AN137" s="25" t="s">
        <v>115</v>
      </c>
      <c r="AO137" s="25"/>
      <c r="AP137" s="25"/>
      <c r="AQ137" s="25" t="s">
        <v>151</v>
      </c>
      <c r="AR137" s="25"/>
      <c r="AS137" s="25"/>
      <c r="AT137" s="25" t="s">
        <v>24</v>
      </c>
      <c r="AU137" s="25"/>
      <c r="AV137" s="25"/>
      <c r="AW137" s="40">
        <v>1330000</v>
      </c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32">
        <v>1330000</v>
      </c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14">
        <f>AW137-BO137</f>
        <v>0</v>
      </c>
    </row>
    <row r="138" spans="1:80" ht="18.75" customHeight="1">
      <c r="A138" s="42" t="s">
        <v>32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27" t="s">
        <v>31</v>
      </c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36">
        <f>AW139+AW144</f>
        <v>1001900</v>
      </c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8">
        <f>BO139+BO144</f>
        <v>896176</v>
      </c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15">
        <f t="shared" si="2"/>
        <v>105724</v>
      </c>
    </row>
    <row r="139" spans="1:80" ht="33" customHeight="1">
      <c r="A139" s="42" t="s">
        <v>185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27" t="s">
        <v>186</v>
      </c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36">
        <f>AW140</f>
        <v>65000</v>
      </c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8">
        <f>BO140</f>
        <v>65000</v>
      </c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15">
        <f t="shared" si="2"/>
        <v>0</v>
      </c>
    </row>
    <row r="140" spans="1:80" ht="79.5" customHeight="1">
      <c r="A140" s="65" t="s">
        <v>187</v>
      </c>
      <c r="B140" s="34"/>
      <c r="C140" s="34"/>
      <c r="D140" s="66"/>
      <c r="E140" s="16" t="s">
        <v>187</v>
      </c>
      <c r="F140" s="16" t="s">
        <v>187</v>
      </c>
      <c r="G140" s="16" t="s">
        <v>187</v>
      </c>
      <c r="H140" s="16" t="s">
        <v>187</v>
      </c>
      <c r="I140" s="16" t="s">
        <v>187</v>
      </c>
      <c r="J140" s="16" t="s">
        <v>187</v>
      </c>
      <c r="K140" s="16" t="s">
        <v>187</v>
      </c>
      <c r="L140" s="16" t="s">
        <v>187</v>
      </c>
      <c r="M140" s="16" t="s">
        <v>187</v>
      </c>
      <c r="N140" s="16" t="s">
        <v>187</v>
      </c>
      <c r="O140" s="16" t="s">
        <v>187</v>
      </c>
      <c r="P140" s="16" t="s">
        <v>187</v>
      </c>
      <c r="Q140" s="16" t="s">
        <v>187</v>
      </c>
      <c r="R140" s="16" t="s">
        <v>187</v>
      </c>
      <c r="S140" s="16" t="s">
        <v>187</v>
      </c>
      <c r="T140" s="16" t="s">
        <v>187</v>
      </c>
      <c r="U140" s="16" t="s">
        <v>187</v>
      </c>
      <c r="V140" s="16" t="s">
        <v>187</v>
      </c>
      <c r="W140" s="16" t="s">
        <v>187</v>
      </c>
      <c r="X140" s="16" t="s">
        <v>187</v>
      </c>
      <c r="Y140" s="16" t="s">
        <v>187</v>
      </c>
      <c r="Z140" s="16" t="s">
        <v>187</v>
      </c>
      <c r="AA140" s="16" t="s">
        <v>187</v>
      </c>
      <c r="AB140" s="16" t="s">
        <v>187</v>
      </c>
      <c r="AC140" s="16" t="s">
        <v>187</v>
      </c>
      <c r="AD140" s="16" t="s">
        <v>187</v>
      </c>
      <c r="AE140" s="16" t="s">
        <v>187</v>
      </c>
      <c r="AF140" s="16" t="s">
        <v>187</v>
      </c>
      <c r="AG140" s="16" t="s">
        <v>187</v>
      </c>
      <c r="AH140" s="16" t="s">
        <v>187</v>
      </c>
      <c r="AI140" s="16" t="s">
        <v>187</v>
      </c>
      <c r="AJ140" s="16" t="s">
        <v>187</v>
      </c>
      <c r="AK140" s="27" t="s">
        <v>186</v>
      </c>
      <c r="AL140" s="27"/>
      <c r="AM140" s="27"/>
      <c r="AN140" s="27" t="s">
        <v>188</v>
      </c>
      <c r="AO140" s="27"/>
      <c r="AP140" s="27"/>
      <c r="AQ140" s="27"/>
      <c r="AR140" s="27"/>
      <c r="AS140" s="27"/>
      <c r="AT140" s="25"/>
      <c r="AU140" s="25"/>
      <c r="AV140" s="25"/>
      <c r="AW140" s="36">
        <f>AW141</f>
        <v>65000</v>
      </c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>
        <f>BO141</f>
        <v>65000</v>
      </c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15">
        <f t="shared" si="2"/>
        <v>0</v>
      </c>
    </row>
    <row r="141" spans="1:80" ht="26.25" customHeight="1">
      <c r="A141" s="65" t="s">
        <v>152</v>
      </c>
      <c r="B141" s="34"/>
      <c r="C141" s="34"/>
      <c r="D141" s="66"/>
      <c r="E141" s="16" t="s">
        <v>152</v>
      </c>
      <c r="F141" s="16" t="s">
        <v>152</v>
      </c>
      <c r="G141" s="16" t="s">
        <v>152</v>
      </c>
      <c r="H141" s="16" t="s">
        <v>152</v>
      </c>
      <c r="I141" s="16" t="s">
        <v>152</v>
      </c>
      <c r="J141" s="16" t="s">
        <v>152</v>
      </c>
      <c r="K141" s="16" t="s">
        <v>152</v>
      </c>
      <c r="L141" s="16" t="s">
        <v>152</v>
      </c>
      <c r="M141" s="16" t="s">
        <v>152</v>
      </c>
      <c r="N141" s="16" t="s">
        <v>152</v>
      </c>
      <c r="O141" s="16" t="s">
        <v>152</v>
      </c>
      <c r="P141" s="16" t="s">
        <v>152</v>
      </c>
      <c r="Q141" s="16" t="s">
        <v>152</v>
      </c>
      <c r="R141" s="16" t="s">
        <v>152</v>
      </c>
      <c r="S141" s="16" t="s">
        <v>152</v>
      </c>
      <c r="T141" s="16" t="s">
        <v>152</v>
      </c>
      <c r="U141" s="16" t="s">
        <v>152</v>
      </c>
      <c r="V141" s="16" t="s">
        <v>152</v>
      </c>
      <c r="W141" s="16" t="s">
        <v>152</v>
      </c>
      <c r="X141" s="16" t="s">
        <v>152</v>
      </c>
      <c r="Y141" s="16" t="s">
        <v>152</v>
      </c>
      <c r="Z141" s="16" t="s">
        <v>152</v>
      </c>
      <c r="AA141" s="16" t="s">
        <v>152</v>
      </c>
      <c r="AB141" s="16" t="s">
        <v>152</v>
      </c>
      <c r="AC141" s="16" t="s">
        <v>152</v>
      </c>
      <c r="AD141" s="16" t="s">
        <v>152</v>
      </c>
      <c r="AE141" s="16" t="s">
        <v>152</v>
      </c>
      <c r="AF141" s="16" t="s">
        <v>152</v>
      </c>
      <c r="AG141" s="16" t="s">
        <v>152</v>
      </c>
      <c r="AH141" s="16" t="s">
        <v>152</v>
      </c>
      <c r="AI141" s="16" t="s">
        <v>152</v>
      </c>
      <c r="AJ141" s="16" t="s">
        <v>152</v>
      </c>
      <c r="AK141" s="27" t="s">
        <v>186</v>
      </c>
      <c r="AL141" s="27"/>
      <c r="AM141" s="27"/>
      <c r="AN141" s="27" t="s">
        <v>188</v>
      </c>
      <c r="AO141" s="27"/>
      <c r="AP141" s="27"/>
      <c r="AQ141" s="27" t="s">
        <v>151</v>
      </c>
      <c r="AR141" s="27"/>
      <c r="AS141" s="27"/>
      <c r="AT141" s="25"/>
      <c r="AU141" s="25"/>
      <c r="AV141" s="25"/>
      <c r="AW141" s="40">
        <f>AW142</f>
        <v>65000</v>
      </c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32">
        <f>BO142</f>
        <v>65000</v>
      </c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14">
        <f t="shared" si="2"/>
        <v>0</v>
      </c>
    </row>
    <row r="142" spans="1:80" ht="18.75" customHeight="1">
      <c r="A142" s="24" t="s">
        <v>107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5" t="s">
        <v>186</v>
      </c>
      <c r="AL142" s="25"/>
      <c r="AM142" s="25"/>
      <c r="AN142" s="25" t="s">
        <v>188</v>
      </c>
      <c r="AO142" s="25"/>
      <c r="AP142" s="25"/>
      <c r="AQ142" s="25" t="s">
        <v>151</v>
      </c>
      <c r="AR142" s="25"/>
      <c r="AS142" s="25"/>
      <c r="AT142" s="25" t="s">
        <v>106</v>
      </c>
      <c r="AU142" s="25"/>
      <c r="AV142" s="25"/>
      <c r="AW142" s="40">
        <f>AW143</f>
        <v>65000</v>
      </c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32">
        <f>BO143</f>
        <v>65000</v>
      </c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14">
        <f t="shared" si="2"/>
        <v>0</v>
      </c>
    </row>
    <row r="143" spans="1:80" ht="18" customHeight="1">
      <c r="A143" s="26" t="s">
        <v>95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5" t="s">
        <v>186</v>
      </c>
      <c r="AL143" s="25"/>
      <c r="AM143" s="25"/>
      <c r="AN143" s="25" t="s">
        <v>188</v>
      </c>
      <c r="AO143" s="25"/>
      <c r="AP143" s="25"/>
      <c r="AQ143" s="25" t="s">
        <v>151</v>
      </c>
      <c r="AR143" s="25"/>
      <c r="AS143" s="25"/>
      <c r="AT143" s="25" t="s">
        <v>20</v>
      </c>
      <c r="AU143" s="25"/>
      <c r="AV143" s="25"/>
      <c r="AW143" s="40">
        <v>65000</v>
      </c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32">
        <v>65000</v>
      </c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14">
        <f t="shared" si="2"/>
        <v>0</v>
      </c>
    </row>
    <row r="144" spans="1:80" ht="27" customHeight="1">
      <c r="A144" s="42" t="s">
        <v>63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27" t="s">
        <v>30</v>
      </c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36">
        <f>AW145+AW150+AW155</f>
        <v>936900</v>
      </c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8">
        <f>BO145+BO150+BO155</f>
        <v>831176</v>
      </c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15">
        <f aca="true" t="shared" si="4" ref="CB144:CB201">AW144-BO144</f>
        <v>105724</v>
      </c>
    </row>
    <row r="145" spans="1:80" ht="35.25" customHeight="1">
      <c r="A145" s="28" t="s">
        <v>65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7" t="s">
        <v>30</v>
      </c>
      <c r="AL145" s="27"/>
      <c r="AM145" s="27"/>
      <c r="AN145" s="27" t="s">
        <v>64</v>
      </c>
      <c r="AO145" s="27"/>
      <c r="AP145" s="27"/>
      <c r="AQ145" s="27"/>
      <c r="AR145" s="27"/>
      <c r="AS145" s="27"/>
      <c r="AT145" s="27"/>
      <c r="AU145" s="27"/>
      <c r="AV145" s="27"/>
      <c r="AW145" s="36">
        <f>AW146</f>
        <v>333500</v>
      </c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8">
        <f>BO146</f>
        <v>234300</v>
      </c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15">
        <f t="shared" si="4"/>
        <v>99200</v>
      </c>
    </row>
    <row r="146" spans="1:80" ht="23.25" customHeight="1">
      <c r="A146" s="29" t="s">
        <v>152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1"/>
      <c r="AK146" s="27" t="s">
        <v>30</v>
      </c>
      <c r="AL146" s="27"/>
      <c r="AM146" s="27"/>
      <c r="AN146" s="27" t="s">
        <v>64</v>
      </c>
      <c r="AO146" s="27"/>
      <c r="AP146" s="27"/>
      <c r="AQ146" s="27" t="s">
        <v>151</v>
      </c>
      <c r="AR146" s="27"/>
      <c r="AS146" s="27"/>
      <c r="AT146" s="25"/>
      <c r="AU146" s="25"/>
      <c r="AV146" s="25"/>
      <c r="AW146" s="36">
        <f>AW147+AW149</f>
        <v>333500</v>
      </c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8">
        <f>BO147+BO149</f>
        <v>234300</v>
      </c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15">
        <f t="shared" si="4"/>
        <v>99200</v>
      </c>
    </row>
    <row r="147" spans="1:80" ht="14.25" customHeight="1">
      <c r="A147" s="24" t="s">
        <v>107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5" t="s">
        <v>30</v>
      </c>
      <c r="AL147" s="25"/>
      <c r="AM147" s="25"/>
      <c r="AN147" s="25" t="s">
        <v>64</v>
      </c>
      <c r="AO147" s="25"/>
      <c r="AP147" s="25"/>
      <c r="AQ147" s="25" t="s">
        <v>151</v>
      </c>
      <c r="AR147" s="25"/>
      <c r="AS147" s="25"/>
      <c r="AT147" s="25" t="s">
        <v>106</v>
      </c>
      <c r="AU147" s="25"/>
      <c r="AV147" s="25"/>
      <c r="AW147" s="40">
        <f>AW148</f>
        <v>323500</v>
      </c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32">
        <f>BO148</f>
        <v>224300</v>
      </c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14">
        <f>AW147-BO147</f>
        <v>99200</v>
      </c>
    </row>
    <row r="148" spans="1:80" ht="17.25" customHeight="1">
      <c r="A148" s="26" t="s">
        <v>95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5" t="s">
        <v>30</v>
      </c>
      <c r="AL148" s="25"/>
      <c r="AM148" s="25"/>
      <c r="AN148" s="25" t="s">
        <v>64</v>
      </c>
      <c r="AO148" s="25"/>
      <c r="AP148" s="25"/>
      <c r="AQ148" s="25" t="s">
        <v>151</v>
      </c>
      <c r="AR148" s="25"/>
      <c r="AS148" s="25"/>
      <c r="AT148" s="25" t="s">
        <v>20</v>
      </c>
      <c r="AU148" s="25"/>
      <c r="AV148" s="25"/>
      <c r="AW148" s="40">
        <v>323500</v>
      </c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32">
        <v>224300</v>
      </c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14">
        <f t="shared" si="4"/>
        <v>99200</v>
      </c>
    </row>
    <row r="149" spans="1:80" ht="17.25" customHeight="1">
      <c r="A149" s="43" t="s">
        <v>12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7"/>
      <c r="AK149" s="25" t="s">
        <v>30</v>
      </c>
      <c r="AL149" s="25"/>
      <c r="AM149" s="25"/>
      <c r="AN149" s="25" t="s">
        <v>64</v>
      </c>
      <c r="AO149" s="25"/>
      <c r="AP149" s="25"/>
      <c r="AQ149" s="25" t="s">
        <v>151</v>
      </c>
      <c r="AR149" s="25"/>
      <c r="AS149" s="25"/>
      <c r="AT149" s="25" t="s">
        <v>23</v>
      </c>
      <c r="AU149" s="25"/>
      <c r="AV149" s="25"/>
      <c r="AW149" s="40">
        <v>10000</v>
      </c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32">
        <v>10000</v>
      </c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14">
        <f>AW149-BO149</f>
        <v>0</v>
      </c>
    </row>
    <row r="150" spans="1:80" ht="46.5" customHeight="1">
      <c r="A150" s="28" t="s">
        <v>103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7" t="s">
        <v>30</v>
      </c>
      <c r="AL150" s="27"/>
      <c r="AM150" s="27"/>
      <c r="AN150" s="27" t="s">
        <v>66</v>
      </c>
      <c r="AO150" s="27"/>
      <c r="AP150" s="27"/>
      <c r="AQ150" s="27"/>
      <c r="AR150" s="27"/>
      <c r="AS150" s="27"/>
      <c r="AT150" s="27"/>
      <c r="AU150" s="27"/>
      <c r="AV150" s="27"/>
      <c r="AW150" s="36">
        <f>AW151</f>
        <v>516000</v>
      </c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8">
        <f>BO151</f>
        <v>510100</v>
      </c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15">
        <f t="shared" si="4"/>
        <v>5900</v>
      </c>
    </row>
    <row r="151" spans="1:80" ht="23.25" customHeight="1">
      <c r="A151" s="29" t="s">
        <v>152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1"/>
      <c r="AK151" s="27" t="s">
        <v>30</v>
      </c>
      <c r="AL151" s="27"/>
      <c r="AM151" s="27"/>
      <c r="AN151" s="27" t="s">
        <v>66</v>
      </c>
      <c r="AO151" s="27"/>
      <c r="AP151" s="27"/>
      <c r="AQ151" s="27" t="s">
        <v>151</v>
      </c>
      <c r="AR151" s="27"/>
      <c r="AS151" s="27"/>
      <c r="AT151" s="25"/>
      <c r="AU151" s="25"/>
      <c r="AV151" s="25"/>
      <c r="AW151" s="36">
        <f>AW152+AW154</f>
        <v>516000</v>
      </c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8">
        <f>BO152+BO154</f>
        <v>510100</v>
      </c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15">
        <f t="shared" si="4"/>
        <v>5900</v>
      </c>
    </row>
    <row r="152" spans="1:80" ht="17.25" customHeight="1">
      <c r="A152" s="24" t="s">
        <v>107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5" t="s">
        <v>30</v>
      </c>
      <c r="AL152" s="25"/>
      <c r="AM152" s="25"/>
      <c r="AN152" s="25" t="s">
        <v>66</v>
      </c>
      <c r="AO152" s="25"/>
      <c r="AP152" s="25"/>
      <c r="AQ152" s="25" t="s">
        <v>151</v>
      </c>
      <c r="AR152" s="25"/>
      <c r="AS152" s="25"/>
      <c r="AT152" s="25" t="s">
        <v>106</v>
      </c>
      <c r="AU152" s="25"/>
      <c r="AV152" s="25"/>
      <c r="AW152" s="40">
        <f>AW153</f>
        <v>426000</v>
      </c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32">
        <f>BO153</f>
        <v>420100</v>
      </c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14">
        <f>AW152-BO152</f>
        <v>5900</v>
      </c>
    </row>
    <row r="153" spans="1:80" ht="17.25" customHeight="1">
      <c r="A153" s="26" t="s">
        <v>95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5" t="s">
        <v>30</v>
      </c>
      <c r="AL153" s="25"/>
      <c r="AM153" s="25"/>
      <c r="AN153" s="25" t="s">
        <v>66</v>
      </c>
      <c r="AO153" s="25"/>
      <c r="AP153" s="25"/>
      <c r="AQ153" s="25" t="s">
        <v>151</v>
      </c>
      <c r="AR153" s="25"/>
      <c r="AS153" s="25"/>
      <c r="AT153" s="25" t="s">
        <v>20</v>
      </c>
      <c r="AU153" s="25"/>
      <c r="AV153" s="25"/>
      <c r="AW153" s="40">
        <v>426000</v>
      </c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32">
        <v>420100</v>
      </c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14">
        <f t="shared" si="4"/>
        <v>5900</v>
      </c>
    </row>
    <row r="154" spans="1:80" ht="17.25" customHeight="1">
      <c r="A154" s="26" t="s">
        <v>10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5" t="s">
        <v>30</v>
      </c>
      <c r="AL154" s="25"/>
      <c r="AM154" s="25"/>
      <c r="AN154" s="25" t="s">
        <v>66</v>
      </c>
      <c r="AO154" s="25"/>
      <c r="AP154" s="25"/>
      <c r="AQ154" s="25" t="s">
        <v>151</v>
      </c>
      <c r="AR154" s="25"/>
      <c r="AS154" s="25"/>
      <c r="AT154" s="25" t="s">
        <v>22</v>
      </c>
      <c r="AU154" s="25"/>
      <c r="AV154" s="25"/>
      <c r="AW154" s="40">
        <v>90000</v>
      </c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32">
        <v>90000</v>
      </c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14">
        <f aca="true" t="shared" si="5" ref="CB154:CB159">AW154-BO154</f>
        <v>0</v>
      </c>
    </row>
    <row r="155" spans="1:80" ht="43.5" customHeight="1">
      <c r="A155" s="63" t="s">
        <v>189</v>
      </c>
      <c r="B155" s="89"/>
      <c r="C155" s="89"/>
      <c r="D155" s="55"/>
      <c r="E155" s="16" t="s">
        <v>116</v>
      </c>
      <c r="F155" s="16" t="s">
        <v>116</v>
      </c>
      <c r="G155" s="16" t="s">
        <v>116</v>
      </c>
      <c r="H155" s="16" t="s">
        <v>116</v>
      </c>
      <c r="I155" s="16" t="s">
        <v>116</v>
      </c>
      <c r="J155" s="16" t="s">
        <v>116</v>
      </c>
      <c r="K155" s="16" t="s">
        <v>116</v>
      </c>
      <c r="L155" s="16" t="s">
        <v>116</v>
      </c>
      <c r="M155" s="16" t="s">
        <v>116</v>
      </c>
      <c r="N155" s="16" t="s">
        <v>116</v>
      </c>
      <c r="O155" s="16" t="s">
        <v>116</v>
      </c>
      <c r="P155" s="16" t="s">
        <v>116</v>
      </c>
      <c r="Q155" s="16" t="s">
        <v>116</v>
      </c>
      <c r="R155" s="16" t="s">
        <v>116</v>
      </c>
      <c r="S155" s="16" t="s">
        <v>116</v>
      </c>
      <c r="T155" s="16" t="s">
        <v>116</v>
      </c>
      <c r="U155" s="16" t="s">
        <v>116</v>
      </c>
      <c r="V155" s="16" t="s">
        <v>116</v>
      </c>
      <c r="W155" s="16" t="s">
        <v>116</v>
      </c>
      <c r="X155" s="16" t="s">
        <v>116</v>
      </c>
      <c r="Y155" s="16" t="s">
        <v>116</v>
      </c>
      <c r="Z155" s="16" t="s">
        <v>116</v>
      </c>
      <c r="AA155" s="16" t="s">
        <v>116</v>
      </c>
      <c r="AB155" s="16" t="s">
        <v>116</v>
      </c>
      <c r="AC155" s="16" t="s">
        <v>116</v>
      </c>
      <c r="AD155" s="16" t="s">
        <v>116</v>
      </c>
      <c r="AE155" s="16" t="s">
        <v>116</v>
      </c>
      <c r="AF155" s="16" t="s">
        <v>116</v>
      </c>
      <c r="AG155" s="16" t="s">
        <v>116</v>
      </c>
      <c r="AH155" s="16" t="s">
        <v>116</v>
      </c>
      <c r="AI155" s="16" t="s">
        <v>116</v>
      </c>
      <c r="AJ155" s="16" t="s">
        <v>116</v>
      </c>
      <c r="AK155" s="27" t="s">
        <v>30</v>
      </c>
      <c r="AL155" s="27"/>
      <c r="AM155" s="27"/>
      <c r="AN155" s="27" t="s">
        <v>190</v>
      </c>
      <c r="AO155" s="27"/>
      <c r="AP155" s="27"/>
      <c r="AQ155" s="27"/>
      <c r="AR155" s="27"/>
      <c r="AS155" s="27"/>
      <c r="AT155" s="27"/>
      <c r="AU155" s="27"/>
      <c r="AV155" s="27"/>
      <c r="AW155" s="36">
        <f>AW156</f>
        <v>87400</v>
      </c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8">
        <f>BO156</f>
        <v>86776</v>
      </c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15">
        <f t="shared" si="5"/>
        <v>624</v>
      </c>
    </row>
    <row r="156" spans="1:80" ht="24.75" customHeight="1">
      <c r="A156" s="65" t="s">
        <v>152</v>
      </c>
      <c r="B156" s="34"/>
      <c r="C156" s="34"/>
      <c r="D156" s="66"/>
      <c r="E156" s="16" t="s">
        <v>117</v>
      </c>
      <c r="F156" s="16" t="s">
        <v>117</v>
      </c>
      <c r="G156" s="16" t="s">
        <v>117</v>
      </c>
      <c r="H156" s="16" t="s">
        <v>117</v>
      </c>
      <c r="I156" s="16" t="s">
        <v>117</v>
      </c>
      <c r="J156" s="16" t="s">
        <v>117</v>
      </c>
      <c r="K156" s="16" t="s">
        <v>117</v>
      </c>
      <c r="L156" s="16" t="s">
        <v>117</v>
      </c>
      <c r="M156" s="16" t="s">
        <v>117</v>
      </c>
      <c r="N156" s="16" t="s">
        <v>117</v>
      </c>
      <c r="O156" s="16" t="s">
        <v>117</v>
      </c>
      <c r="P156" s="16" t="s">
        <v>117</v>
      </c>
      <c r="Q156" s="16" t="s">
        <v>117</v>
      </c>
      <c r="R156" s="16" t="s">
        <v>117</v>
      </c>
      <c r="S156" s="16" t="s">
        <v>117</v>
      </c>
      <c r="T156" s="16" t="s">
        <v>117</v>
      </c>
      <c r="U156" s="16" t="s">
        <v>117</v>
      </c>
      <c r="V156" s="16" t="s">
        <v>117</v>
      </c>
      <c r="W156" s="16" t="s">
        <v>117</v>
      </c>
      <c r="X156" s="16" t="s">
        <v>117</v>
      </c>
      <c r="Y156" s="16" t="s">
        <v>117</v>
      </c>
      <c r="Z156" s="16" t="s">
        <v>117</v>
      </c>
      <c r="AA156" s="16" t="s">
        <v>117</v>
      </c>
      <c r="AB156" s="16" t="s">
        <v>117</v>
      </c>
      <c r="AC156" s="16" t="s">
        <v>117</v>
      </c>
      <c r="AD156" s="16" t="s">
        <v>117</v>
      </c>
      <c r="AE156" s="16" t="s">
        <v>117</v>
      </c>
      <c r="AF156" s="16" t="s">
        <v>117</v>
      </c>
      <c r="AG156" s="16" t="s">
        <v>117</v>
      </c>
      <c r="AH156" s="16" t="s">
        <v>117</v>
      </c>
      <c r="AI156" s="16" t="s">
        <v>117</v>
      </c>
      <c r="AJ156" s="16" t="s">
        <v>117</v>
      </c>
      <c r="AK156" s="27" t="s">
        <v>30</v>
      </c>
      <c r="AL156" s="27"/>
      <c r="AM156" s="27"/>
      <c r="AN156" s="27" t="s">
        <v>190</v>
      </c>
      <c r="AO156" s="27"/>
      <c r="AP156" s="27"/>
      <c r="AQ156" s="27" t="s">
        <v>151</v>
      </c>
      <c r="AR156" s="27"/>
      <c r="AS156" s="27"/>
      <c r="AT156" s="25"/>
      <c r="AU156" s="25"/>
      <c r="AV156" s="25"/>
      <c r="AW156" s="36">
        <f>AW157+AW159</f>
        <v>87400</v>
      </c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>
        <f>BO157+BO159</f>
        <v>86776</v>
      </c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14">
        <f t="shared" si="5"/>
        <v>624</v>
      </c>
    </row>
    <row r="157" spans="1:80" ht="18.75" customHeight="1">
      <c r="A157" s="24" t="s">
        <v>107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5" t="s">
        <v>30</v>
      </c>
      <c r="AL157" s="25"/>
      <c r="AM157" s="25"/>
      <c r="AN157" s="25" t="s">
        <v>190</v>
      </c>
      <c r="AO157" s="25"/>
      <c r="AP157" s="25"/>
      <c r="AQ157" s="25" t="s">
        <v>151</v>
      </c>
      <c r="AR157" s="25"/>
      <c r="AS157" s="25"/>
      <c r="AT157" s="25" t="s">
        <v>106</v>
      </c>
      <c r="AU157" s="25"/>
      <c r="AV157" s="25"/>
      <c r="AW157" s="40">
        <f>AW158</f>
        <v>57400</v>
      </c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32">
        <f>BO158</f>
        <v>57400</v>
      </c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14">
        <f t="shared" si="5"/>
        <v>0</v>
      </c>
    </row>
    <row r="158" spans="1:80" ht="19.5" customHeight="1">
      <c r="A158" s="26" t="s">
        <v>95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5" t="s">
        <v>30</v>
      </c>
      <c r="AL158" s="25"/>
      <c r="AM158" s="25"/>
      <c r="AN158" s="25" t="s">
        <v>190</v>
      </c>
      <c r="AO158" s="25"/>
      <c r="AP158" s="25"/>
      <c r="AQ158" s="25" t="s">
        <v>151</v>
      </c>
      <c r="AR158" s="25"/>
      <c r="AS158" s="25"/>
      <c r="AT158" s="25" t="s">
        <v>20</v>
      </c>
      <c r="AU158" s="25"/>
      <c r="AV158" s="25"/>
      <c r="AW158" s="40">
        <v>57400</v>
      </c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32">
        <v>57400</v>
      </c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14">
        <f t="shared" si="5"/>
        <v>0</v>
      </c>
    </row>
    <row r="159" spans="1:80" ht="21" customHeight="1">
      <c r="A159" s="43" t="s">
        <v>12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7"/>
      <c r="AK159" s="25" t="s">
        <v>30</v>
      </c>
      <c r="AL159" s="25"/>
      <c r="AM159" s="25"/>
      <c r="AN159" s="25" t="s">
        <v>190</v>
      </c>
      <c r="AO159" s="25"/>
      <c r="AP159" s="25"/>
      <c r="AQ159" s="25" t="s">
        <v>151</v>
      </c>
      <c r="AR159" s="25"/>
      <c r="AS159" s="25"/>
      <c r="AT159" s="25" t="s">
        <v>23</v>
      </c>
      <c r="AU159" s="25"/>
      <c r="AV159" s="25"/>
      <c r="AW159" s="40">
        <v>30000</v>
      </c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32">
        <v>29376</v>
      </c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14">
        <f t="shared" si="5"/>
        <v>624</v>
      </c>
    </row>
    <row r="160" spans="1:80" ht="21.75" customHeight="1">
      <c r="A160" s="42" t="s">
        <v>118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27" t="s">
        <v>33</v>
      </c>
      <c r="AL160" s="27"/>
      <c r="AM160" s="27"/>
      <c r="AN160" s="27"/>
      <c r="AO160" s="27"/>
      <c r="AP160" s="27"/>
      <c r="AQ160" s="25"/>
      <c r="AR160" s="25"/>
      <c r="AS160" s="25"/>
      <c r="AT160" s="25"/>
      <c r="AU160" s="25"/>
      <c r="AV160" s="25"/>
      <c r="AW160" s="36">
        <f>AW161</f>
        <v>7364400</v>
      </c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8">
        <f>BO161</f>
        <v>6545414.649999999</v>
      </c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15">
        <f t="shared" si="4"/>
        <v>818985.3500000006</v>
      </c>
    </row>
    <row r="161" spans="1:80" ht="17.25" customHeight="1">
      <c r="A161" s="42" t="s">
        <v>35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27" t="s">
        <v>34</v>
      </c>
      <c r="AL161" s="27"/>
      <c r="AM161" s="27"/>
      <c r="AN161" s="27"/>
      <c r="AO161" s="27"/>
      <c r="AP161" s="27"/>
      <c r="AQ161" s="27"/>
      <c r="AR161" s="27"/>
      <c r="AS161" s="27"/>
      <c r="AT161" s="25"/>
      <c r="AU161" s="25"/>
      <c r="AV161" s="25"/>
      <c r="AW161" s="36">
        <f>AW162+AW169</f>
        <v>7364400</v>
      </c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8">
        <f>BO162+BO169</f>
        <v>6545414.649999999</v>
      </c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15">
        <f t="shared" si="4"/>
        <v>818985.3500000006</v>
      </c>
    </row>
    <row r="162" spans="1:80" ht="42.75" customHeight="1">
      <c r="A162" s="28" t="s">
        <v>119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7" t="s">
        <v>34</v>
      </c>
      <c r="AL162" s="27"/>
      <c r="AM162" s="27"/>
      <c r="AN162" s="27" t="s">
        <v>191</v>
      </c>
      <c r="AO162" s="27"/>
      <c r="AP162" s="27"/>
      <c r="AQ162" s="27"/>
      <c r="AR162" s="27"/>
      <c r="AS162" s="27"/>
      <c r="AT162" s="25"/>
      <c r="AU162" s="25"/>
      <c r="AV162" s="25"/>
      <c r="AW162" s="36">
        <f>AW163</f>
        <v>5114700</v>
      </c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8">
        <f>BO163</f>
        <v>4727255.35</v>
      </c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15">
        <f t="shared" si="4"/>
        <v>387444.6500000004</v>
      </c>
    </row>
    <row r="163" spans="1:80" ht="23.25" customHeight="1">
      <c r="A163" s="29" t="s">
        <v>152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1"/>
      <c r="AK163" s="27" t="s">
        <v>34</v>
      </c>
      <c r="AL163" s="27"/>
      <c r="AM163" s="27"/>
      <c r="AN163" s="27" t="s">
        <v>191</v>
      </c>
      <c r="AO163" s="27"/>
      <c r="AP163" s="27"/>
      <c r="AQ163" s="27" t="s">
        <v>151</v>
      </c>
      <c r="AR163" s="27"/>
      <c r="AS163" s="27"/>
      <c r="AT163" s="25"/>
      <c r="AU163" s="25"/>
      <c r="AV163" s="25"/>
      <c r="AW163" s="36">
        <f>AW164+AW167+AW168</f>
        <v>5114700</v>
      </c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8">
        <f>BO164+BO167+BO168</f>
        <v>4727255.35</v>
      </c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15">
        <f t="shared" si="4"/>
        <v>387444.6500000004</v>
      </c>
    </row>
    <row r="164" spans="1:80" ht="18" customHeight="1">
      <c r="A164" s="24" t="s">
        <v>107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5" t="s">
        <v>34</v>
      </c>
      <c r="AL164" s="25"/>
      <c r="AM164" s="25"/>
      <c r="AN164" s="25" t="s">
        <v>191</v>
      </c>
      <c r="AO164" s="25"/>
      <c r="AP164" s="25"/>
      <c r="AQ164" s="25" t="s">
        <v>151</v>
      </c>
      <c r="AR164" s="25"/>
      <c r="AS164" s="25"/>
      <c r="AT164" s="25" t="s">
        <v>106</v>
      </c>
      <c r="AU164" s="25"/>
      <c r="AV164" s="25"/>
      <c r="AW164" s="40">
        <f>AW165+AW166</f>
        <v>3712100</v>
      </c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32">
        <f>BO165+BO166</f>
        <v>3402497.15</v>
      </c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14">
        <f>AW164-BO164</f>
        <v>309602.8500000001</v>
      </c>
    </row>
    <row r="165" spans="1:80" ht="18" customHeight="1">
      <c r="A165" s="26" t="s">
        <v>6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5" t="s">
        <v>34</v>
      </c>
      <c r="AL165" s="25"/>
      <c r="AM165" s="25"/>
      <c r="AN165" s="25" t="s">
        <v>191</v>
      </c>
      <c r="AO165" s="25"/>
      <c r="AP165" s="25"/>
      <c r="AQ165" s="25" t="s">
        <v>151</v>
      </c>
      <c r="AR165" s="25"/>
      <c r="AS165" s="25"/>
      <c r="AT165" s="25" t="s">
        <v>16</v>
      </c>
      <c r="AU165" s="25"/>
      <c r="AV165" s="25"/>
      <c r="AW165" s="40">
        <f>80000-8000</f>
        <v>72000</v>
      </c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32">
        <v>65385.15</v>
      </c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14">
        <f>AW165-BO165</f>
        <v>6614.8499999999985</v>
      </c>
    </row>
    <row r="166" spans="1:80" ht="15.75" customHeight="1">
      <c r="A166" s="26" t="s">
        <v>95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5" t="s">
        <v>34</v>
      </c>
      <c r="AL166" s="25"/>
      <c r="AM166" s="25"/>
      <c r="AN166" s="25" t="s">
        <v>191</v>
      </c>
      <c r="AO166" s="25"/>
      <c r="AP166" s="25"/>
      <c r="AQ166" s="25" t="s">
        <v>151</v>
      </c>
      <c r="AR166" s="25"/>
      <c r="AS166" s="25"/>
      <c r="AT166" s="25" t="s">
        <v>20</v>
      </c>
      <c r="AU166" s="25"/>
      <c r="AV166" s="25"/>
      <c r="AW166" s="40">
        <f>3583600+56500</f>
        <v>3640100</v>
      </c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32">
        <v>3337112</v>
      </c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14">
        <f t="shared" si="4"/>
        <v>302988</v>
      </c>
    </row>
    <row r="167" spans="1:80" ht="15" customHeight="1">
      <c r="A167" s="26" t="s">
        <v>10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5" t="s">
        <v>34</v>
      </c>
      <c r="AL167" s="25"/>
      <c r="AM167" s="25"/>
      <c r="AN167" s="25" t="s">
        <v>191</v>
      </c>
      <c r="AO167" s="25"/>
      <c r="AP167" s="25"/>
      <c r="AQ167" s="25" t="s">
        <v>151</v>
      </c>
      <c r="AR167" s="25"/>
      <c r="AS167" s="25"/>
      <c r="AT167" s="25" t="s">
        <v>22</v>
      </c>
      <c r="AU167" s="25"/>
      <c r="AV167" s="25"/>
      <c r="AW167" s="40">
        <f>1436100-48500</f>
        <v>1387600</v>
      </c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32">
        <v>1309758.2</v>
      </c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14">
        <f t="shared" si="4"/>
        <v>77841.80000000005</v>
      </c>
    </row>
    <row r="168" spans="1:80" ht="18.75" customHeight="1">
      <c r="A168" s="26" t="s">
        <v>12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5" t="s">
        <v>34</v>
      </c>
      <c r="AL168" s="25"/>
      <c r="AM168" s="25"/>
      <c r="AN168" s="25" t="s">
        <v>191</v>
      </c>
      <c r="AO168" s="25"/>
      <c r="AP168" s="25"/>
      <c r="AQ168" s="25" t="s">
        <v>151</v>
      </c>
      <c r="AR168" s="25"/>
      <c r="AS168" s="25"/>
      <c r="AT168" s="25" t="s">
        <v>23</v>
      </c>
      <c r="AU168" s="25"/>
      <c r="AV168" s="25"/>
      <c r="AW168" s="40">
        <v>15000</v>
      </c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32">
        <v>15000</v>
      </c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14">
        <f t="shared" si="4"/>
        <v>0</v>
      </c>
    </row>
    <row r="169" spans="1:80" ht="33" customHeight="1">
      <c r="A169" s="28" t="s">
        <v>120</v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 t="s">
        <v>34</v>
      </c>
      <c r="AL169" s="27"/>
      <c r="AM169" s="27"/>
      <c r="AN169" s="27" t="s">
        <v>192</v>
      </c>
      <c r="AO169" s="27"/>
      <c r="AP169" s="27"/>
      <c r="AQ169" s="27"/>
      <c r="AR169" s="27"/>
      <c r="AS169" s="27"/>
      <c r="AT169" s="25"/>
      <c r="AU169" s="25"/>
      <c r="AV169" s="25"/>
      <c r="AW169" s="36">
        <f>AW170</f>
        <v>2249700</v>
      </c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8">
        <f>BO170</f>
        <v>1818159.3</v>
      </c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15">
        <f t="shared" si="4"/>
        <v>431540.69999999995</v>
      </c>
    </row>
    <row r="170" spans="1:80" ht="23.25" customHeight="1">
      <c r="A170" s="29" t="s">
        <v>152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1"/>
      <c r="AK170" s="27" t="s">
        <v>34</v>
      </c>
      <c r="AL170" s="27"/>
      <c r="AM170" s="27"/>
      <c r="AN170" s="27" t="s">
        <v>192</v>
      </c>
      <c r="AO170" s="27"/>
      <c r="AP170" s="27"/>
      <c r="AQ170" s="27" t="s">
        <v>151</v>
      </c>
      <c r="AR170" s="27"/>
      <c r="AS170" s="27"/>
      <c r="AT170" s="25"/>
      <c r="AU170" s="25"/>
      <c r="AV170" s="25"/>
      <c r="AW170" s="36">
        <f>AW171+AW173+AW174</f>
        <v>2249700</v>
      </c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8">
        <f>BO171+BO173+BO174</f>
        <v>1818159.3</v>
      </c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15">
        <f>AW170-BO170</f>
        <v>431540.69999999995</v>
      </c>
    </row>
    <row r="171" spans="1:80" ht="19.5" customHeight="1">
      <c r="A171" s="24" t="s">
        <v>107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5" t="s">
        <v>34</v>
      </c>
      <c r="AL171" s="25"/>
      <c r="AM171" s="25"/>
      <c r="AN171" s="25" t="s">
        <v>192</v>
      </c>
      <c r="AO171" s="25"/>
      <c r="AP171" s="25"/>
      <c r="AQ171" s="25" t="s">
        <v>151</v>
      </c>
      <c r="AR171" s="25"/>
      <c r="AS171" s="25"/>
      <c r="AT171" s="25" t="s">
        <v>106</v>
      </c>
      <c r="AU171" s="25"/>
      <c r="AV171" s="25"/>
      <c r="AW171" s="40">
        <f>AW172</f>
        <v>1289300</v>
      </c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32">
        <f>BO172</f>
        <v>1038030</v>
      </c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14">
        <f>AW171-BO171</f>
        <v>251270</v>
      </c>
    </row>
    <row r="172" spans="1:80" ht="20.25" customHeight="1">
      <c r="A172" s="26" t="s">
        <v>95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5" t="s">
        <v>34</v>
      </c>
      <c r="AL172" s="25"/>
      <c r="AM172" s="25"/>
      <c r="AN172" s="25" t="s">
        <v>192</v>
      </c>
      <c r="AO172" s="25"/>
      <c r="AP172" s="25"/>
      <c r="AQ172" s="25" t="s">
        <v>151</v>
      </c>
      <c r="AR172" s="25"/>
      <c r="AS172" s="25"/>
      <c r="AT172" s="25" t="s">
        <v>20</v>
      </c>
      <c r="AU172" s="25"/>
      <c r="AV172" s="25"/>
      <c r="AW172" s="40">
        <v>1289300</v>
      </c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32">
        <v>1038030</v>
      </c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14">
        <f t="shared" si="4"/>
        <v>251270</v>
      </c>
    </row>
    <row r="173" spans="1:80" ht="18" customHeight="1">
      <c r="A173" s="43" t="s">
        <v>10</v>
      </c>
      <c r="B173" s="46"/>
      <c r="C173" s="46"/>
      <c r="D173" s="55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3" t="s">
        <v>34</v>
      </c>
      <c r="AL173" s="3"/>
      <c r="AM173" s="3"/>
      <c r="AN173" s="25" t="s">
        <v>192</v>
      </c>
      <c r="AO173" s="25"/>
      <c r="AP173" s="25"/>
      <c r="AQ173" s="3" t="s">
        <v>151</v>
      </c>
      <c r="AR173" s="3"/>
      <c r="AS173" s="3"/>
      <c r="AT173" s="3" t="s">
        <v>22</v>
      </c>
      <c r="AU173" s="3"/>
      <c r="AV173" s="3"/>
      <c r="AW173" s="96">
        <v>948400</v>
      </c>
      <c r="AX173" s="97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44">
        <v>768129.3</v>
      </c>
      <c r="BP173" s="45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4">
        <f t="shared" si="4"/>
        <v>180270.69999999995</v>
      </c>
    </row>
    <row r="174" spans="1:80" ht="22.5" customHeight="1">
      <c r="A174" s="26" t="s">
        <v>12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5" t="s">
        <v>34</v>
      </c>
      <c r="AL174" s="25"/>
      <c r="AM174" s="25"/>
      <c r="AN174" s="25" t="s">
        <v>192</v>
      </c>
      <c r="AO174" s="25"/>
      <c r="AP174" s="25"/>
      <c r="AQ174" s="25" t="s">
        <v>151</v>
      </c>
      <c r="AR174" s="25"/>
      <c r="AS174" s="25"/>
      <c r="AT174" s="25" t="s">
        <v>23</v>
      </c>
      <c r="AU174" s="25"/>
      <c r="AV174" s="25"/>
      <c r="AW174" s="40">
        <v>12000</v>
      </c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32">
        <v>12000</v>
      </c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14">
        <f>AW174-BO174</f>
        <v>0</v>
      </c>
    </row>
    <row r="175" spans="1:80" ht="15.75" customHeight="1">
      <c r="A175" s="42" t="s">
        <v>38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27" t="s">
        <v>37</v>
      </c>
      <c r="AL175" s="27"/>
      <c r="AM175" s="27"/>
      <c r="AN175" s="25"/>
      <c r="AO175" s="25"/>
      <c r="AP175" s="25"/>
      <c r="AQ175" s="25"/>
      <c r="AR175" s="25"/>
      <c r="AS175" s="25"/>
      <c r="AT175" s="25"/>
      <c r="AU175" s="25"/>
      <c r="AV175" s="25"/>
      <c r="AW175" s="36">
        <f>AW181+AW176</f>
        <v>13579100</v>
      </c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8">
        <f>BO181+BO176</f>
        <v>13488162.53</v>
      </c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15">
        <f t="shared" si="4"/>
        <v>90937.47000000067</v>
      </c>
    </row>
    <row r="176" spans="1:80" ht="21" customHeight="1">
      <c r="A176" s="42" t="s">
        <v>140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27" t="s">
        <v>137</v>
      </c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36">
        <f>AW177</f>
        <v>172400</v>
      </c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8">
        <f>BO177</f>
        <v>172370.58</v>
      </c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15">
        <f t="shared" si="4"/>
        <v>29.420000000012806</v>
      </c>
    </row>
    <row r="177" spans="1:80" ht="48" customHeight="1">
      <c r="A177" s="28" t="s">
        <v>141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 t="s">
        <v>137</v>
      </c>
      <c r="AL177" s="27"/>
      <c r="AM177" s="27"/>
      <c r="AN177" s="27" t="s">
        <v>138</v>
      </c>
      <c r="AO177" s="27"/>
      <c r="AP177" s="27"/>
      <c r="AQ177" s="27"/>
      <c r="AR177" s="27"/>
      <c r="AS177" s="27"/>
      <c r="AT177" s="27"/>
      <c r="AU177" s="27"/>
      <c r="AV177" s="27"/>
      <c r="AW177" s="36">
        <f>AW178</f>
        <v>172400</v>
      </c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8">
        <f>BO178</f>
        <v>172370.58</v>
      </c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15">
        <f t="shared" si="4"/>
        <v>29.420000000012806</v>
      </c>
    </row>
    <row r="178" spans="1:80" ht="36" customHeight="1">
      <c r="A178" s="42" t="s">
        <v>194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27" t="s">
        <v>137</v>
      </c>
      <c r="AL178" s="27"/>
      <c r="AM178" s="27"/>
      <c r="AN178" s="27" t="s">
        <v>138</v>
      </c>
      <c r="AO178" s="27"/>
      <c r="AP178" s="27"/>
      <c r="AQ178" s="27" t="s">
        <v>193</v>
      </c>
      <c r="AR178" s="27"/>
      <c r="AS178" s="27"/>
      <c r="AT178" s="25"/>
      <c r="AU178" s="25"/>
      <c r="AV178" s="25"/>
      <c r="AW178" s="36">
        <f>AW179</f>
        <v>172400</v>
      </c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>
        <f>BO179</f>
        <v>172370.58</v>
      </c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14">
        <f>AW178-BO178</f>
        <v>29.420000000012806</v>
      </c>
    </row>
    <row r="179" spans="1:80" ht="18" customHeight="1">
      <c r="A179" s="26" t="s">
        <v>196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5" t="s">
        <v>137</v>
      </c>
      <c r="AL179" s="25"/>
      <c r="AM179" s="25"/>
      <c r="AN179" s="25" t="s">
        <v>138</v>
      </c>
      <c r="AO179" s="25"/>
      <c r="AP179" s="25"/>
      <c r="AQ179" s="25" t="s">
        <v>193</v>
      </c>
      <c r="AR179" s="25"/>
      <c r="AS179" s="25"/>
      <c r="AT179" s="25" t="s">
        <v>195</v>
      </c>
      <c r="AU179" s="25"/>
      <c r="AV179" s="25"/>
      <c r="AW179" s="40">
        <f>AW180</f>
        <v>172400</v>
      </c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>
        <f>BO180</f>
        <v>172370.58</v>
      </c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14">
        <f>AW179-BO179</f>
        <v>29.420000000012806</v>
      </c>
    </row>
    <row r="180" spans="1:80" ht="36" customHeight="1">
      <c r="A180" s="26" t="s">
        <v>142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5" t="s">
        <v>137</v>
      </c>
      <c r="AL180" s="25"/>
      <c r="AM180" s="25"/>
      <c r="AN180" s="25" t="s">
        <v>138</v>
      </c>
      <c r="AO180" s="25"/>
      <c r="AP180" s="25"/>
      <c r="AQ180" s="25" t="s">
        <v>193</v>
      </c>
      <c r="AR180" s="25"/>
      <c r="AS180" s="25"/>
      <c r="AT180" s="25" t="s">
        <v>139</v>
      </c>
      <c r="AU180" s="25"/>
      <c r="AV180" s="25"/>
      <c r="AW180" s="40">
        <v>172400</v>
      </c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>
        <v>172370.58</v>
      </c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14">
        <f t="shared" si="4"/>
        <v>29.420000000012806</v>
      </c>
    </row>
    <row r="181" spans="1:80" ht="18" customHeight="1">
      <c r="A181" s="42" t="s">
        <v>69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27" t="s">
        <v>39</v>
      </c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36">
        <f>AW182+AW194+AW198</f>
        <v>13406700</v>
      </c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8">
        <f>BO182+BO194+BO198</f>
        <v>13315791.95</v>
      </c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15">
        <f t="shared" si="4"/>
        <v>90908.05000000075</v>
      </c>
    </row>
    <row r="182" spans="1:80" ht="27" customHeight="1">
      <c r="A182" s="52" t="s">
        <v>96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4"/>
      <c r="AK182" s="27" t="s">
        <v>39</v>
      </c>
      <c r="AL182" s="27"/>
      <c r="AM182" s="27"/>
      <c r="AN182" s="27" t="s">
        <v>76</v>
      </c>
      <c r="AO182" s="27"/>
      <c r="AP182" s="27"/>
      <c r="AQ182" s="25"/>
      <c r="AR182" s="25"/>
      <c r="AS182" s="25"/>
      <c r="AT182" s="25"/>
      <c r="AU182" s="25"/>
      <c r="AV182" s="25"/>
      <c r="AW182" s="36">
        <f>AW183</f>
        <v>2832700</v>
      </c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>
        <f>BO183</f>
        <v>2822174.05</v>
      </c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15">
        <f t="shared" si="4"/>
        <v>10525.950000000186</v>
      </c>
    </row>
    <row r="183" spans="1:80" ht="33" customHeight="1">
      <c r="A183" s="42" t="s">
        <v>72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27" t="s">
        <v>39</v>
      </c>
      <c r="AL183" s="27"/>
      <c r="AM183" s="27"/>
      <c r="AN183" s="27" t="s">
        <v>76</v>
      </c>
      <c r="AO183" s="27"/>
      <c r="AP183" s="27"/>
      <c r="AQ183" s="27" t="s">
        <v>70</v>
      </c>
      <c r="AR183" s="27"/>
      <c r="AS183" s="27"/>
      <c r="AT183" s="25"/>
      <c r="AU183" s="25"/>
      <c r="AV183" s="25"/>
      <c r="AW183" s="36">
        <f>AW184+AW187+AW192+AW193</f>
        <v>2832700</v>
      </c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>
        <f>BO184+BO187+BO192+BO193</f>
        <v>2822174.05</v>
      </c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15">
        <f t="shared" si="4"/>
        <v>10525.950000000186</v>
      </c>
    </row>
    <row r="184" spans="1:80" ht="24.75" customHeight="1">
      <c r="A184" s="43" t="s">
        <v>85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7"/>
      <c r="AK184" s="25" t="s">
        <v>39</v>
      </c>
      <c r="AL184" s="25"/>
      <c r="AM184" s="25"/>
      <c r="AN184" s="25" t="s">
        <v>76</v>
      </c>
      <c r="AO184" s="25"/>
      <c r="AP184" s="25"/>
      <c r="AQ184" s="25" t="s">
        <v>70</v>
      </c>
      <c r="AR184" s="25"/>
      <c r="AS184" s="25"/>
      <c r="AT184" s="25" t="s">
        <v>84</v>
      </c>
      <c r="AU184" s="25"/>
      <c r="AV184" s="25"/>
      <c r="AW184" s="40">
        <f>AW185+AW186</f>
        <v>2650700</v>
      </c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>
        <f>BO185+BO186</f>
        <v>2642493.21</v>
      </c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14">
        <f t="shared" si="4"/>
        <v>8206.790000000037</v>
      </c>
    </row>
    <row r="185" spans="1:80" ht="18" customHeight="1">
      <c r="A185" s="24" t="s">
        <v>4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5" t="s">
        <v>39</v>
      </c>
      <c r="AL185" s="25"/>
      <c r="AM185" s="25"/>
      <c r="AN185" s="25" t="s">
        <v>76</v>
      </c>
      <c r="AO185" s="25"/>
      <c r="AP185" s="25"/>
      <c r="AQ185" s="25" t="s">
        <v>70</v>
      </c>
      <c r="AR185" s="25"/>
      <c r="AS185" s="25"/>
      <c r="AT185" s="25" t="s">
        <v>5</v>
      </c>
      <c r="AU185" s="25"/>
      <c r="AV185" s="25"/>
      <c r="AW185" s="40">
        <v>2035800</v>
      </c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>
        <v>2035800</v>
      </c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14">
        <f t="shared" si="4"/>
        <v>0</v>
      </c>
    </row>
    <row r="186" spans="1:80" ht="23.25" customHeight="1">
      <c r="A186" s="43" t="s">
        <v>74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7"/>
      <c r="AK186" s="25" t="s">
        <v>39</v>
      </c>
      <c r="AL186" s="25"/>
      <c r="AM186" s="25"/>
      <c r="AN186" s="25" t="s">
        <v>76</v>
      </c>
      <c r="AO186" s="25"/>
      <c r="AP186" s="25"/>
      <c r="AQ186" s="25" t="s">
        <v>70</v>
      </c>
      <c r="AR186" s="25"/>
      <c r="AS186" s="25"/>
      <c r="AT186" s="25" t="s">
        <v>15</v>
      </c>
      <c r="AU186" s="25"/>
      <c r="AV186" s="25"/>
      <c r="AW186" s="40">
        <v>614900</v>
      </c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>
        <v>606693.21</v>
      </c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14">
        <f t="shared" si="4"/>
        <v>8206.790000000037</v>
      </c>
    </row>
    <row r="187" spans="1:80" ht="18" customHeight="1">
      <c r="A187" s="24" t="s">
        <v>107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5" t="s">
        <v>39</v>
      </c>
      <c r="AL187" s="25"/>
      <c r="AM187" s="25"/>
      <c r="AN187" s="25" t="s">
        <v>76</v>
      </c>
      <c r="AO187" s="25"/>
      <c r="AP187" s="25"/>
      <c r="AQ187" s="25" t="s">
        <v>70</v>
      </c>
      <c r="AR187" s="25"/>
      <c r="AS187" s="25"/>
      <c r="AT187" s="25" t="s">
        <v>106</v>
      </c>
      <c r="AU187" s="25"/>
      <c r="AV187" s="25"/>
      <c r="AW187" s="40">
        <f>AW189+AW191+AW188+AW190</f>
        <v>114000</v>
      </c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>
        <f>BO189+BO191+BO188+BO190</f>
        <v>111739.34</v>
      </c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14">
        <f>AW187-BO187</f>
        <v>2260.6600000000035</v>
      </c>
    </row>
    <row r="188" spans="1:80" ht="18" customHeight="1">
      <c r="A188" s="24" t="s">
        <v>43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5" t="s">
        <v>39</v>
      </c>
      <c r="AL188" s="25"/>
      <c r="AM188" s="25"/>
      <c r="AN188" s="25" t="s">
        <v>76</v>
      </c>
      <c r="AO188" s="25"/>
      <c r="AP188" s="25"/>
      <c r="AQ188" s="25" t="s">
        <v>70</v>
      </c>
      <c r="AR188" s="25"/>
      <c r="AS188" s="25"/>
      <c r="AT188" s="25" t="s">
        <v>16</v>
      </c>
      <c r="AU188" s="25"/>
      <c r="AV188" s="25"/>
      <c r="AW188" s="40">
        <v>4100</v>
      </c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>
        <v>4100</v>
      </c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14">
        <f>AW188-BO188</f>
        <v>0</v>
      </c>
    </row>
    <row r="189" spans="1:80" ht="18" customHeight="1">
      <c r="A189" s="24" t="s">
        <v>7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5" t="s">
        <v>39</v>
      </c>
      <c r="AL189" s="25"/>
      <c r="AM189" s="25"/>
      <c r="AN189" s="25" t="s">
        <v>76</v>
      </c>
      <c r="AO189" s="25"/>
      <c r="AP189" s="25"/>
      <c r="AQ189" s="25" t="s">
        <v>70</v>
      </c>
      <c r="AR189" s="25"/>
      <c r="AS189" s="25"/>
      <c r="AT189" s="25" t="s">
        <v>17</v>
      </c>
      <c r="AU189" s="25"/>
      <c r="AV189" s="25"/>
      <c r="AW189" s="40">
        <v>22200</v>
      </c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>
        <v>22200</v>
      </c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14">
        <f t="shared" si="4"/>
        <v>0</v>
      </c>
    </row>
    <row r="190" spans="1:80" ht="22.5" customHeight="1">
      <c r="A190" s="43" t="s">
        <v>94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7"/>
      <c r="AK190" s="25" t="s">
        <v>39</v>
      </c>
      <c r="AL190" s="25"/>
      <c r="AM190" s="25"/>
      <c r="AN190" s="25" t="s">
        <v>76</v>
      </c>
      <c r="AO190" s="25"/>
      <c r="AP190" s="25"/>
      <c r="AQ190" s="25" t="s">
        <v>70</v>
      </c>
      <c r="AR190" s="25"/>
      <c r="AS190" s="25"/>
      <c r="AT190" s="25" t="s">
        <v>19</v>
      </c>
      <c r="AU190" s="25"/>
      <c r="AV190" s="25"/>
      <c r="AW190" s="40">
        <v>20100</v>
      </c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>
        <v>18800</v>
      </c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14">
        <f>AW190-BO190</f>
        <v>1300</v>
      </c>
    </row>
    <row r="191" spans="1:80" ht="22.5" customHeight="1">
      <c r="A191" s="24" t="s">
        <v>95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5" t="s">
        <v>39</v>
      </c>
      <c r="AL191" s="25"/>
      <c r="AM191" s="25"/>
      <c r="AN191" s="25" t="s">
        <v>76</v>
      </c>
      <c r="AO191" s="25"/>
      <c r="AP191" s="25"/>
      <c r="AQ191" s="25" t="s">
        <v>70</v>
      </c>
      <c r="AR191" s="25"/>
      <c r="AS191" s="25"/>
      <c r="AT191" s="25" t="s">
        <v>20</v>
      </c>
      <c r="AU191" s="25"/>
      <c r="AV191" s="25"/>
      <c r="AW191" s="40">
        <v>67600</v>
      </c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>
        <v>66639.34</v>
      </c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14">
        <f>AW191-BO191</f>
        <v>960.6600000000035</v>
      </c>
    </row>
    <row r="192" spans="1:80" ht="27" customHeight="1">
      <c r="A192" s="24" t="s">
        <v>95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3" t="s">
        <v>39</v>
      </c>
      <c r="AL192" s="3"/>
      <c r="AM192" s="3"/>
      <c r="AN192" s="3" t="s">
        <v>76</v>
      </c>
      <c r="AO192" s="3"/>
      <c r="AP192" s="3"/>
      <c r="AQ192" s="3" t="s">
        <v>70</v>
      </c>
      <c r="AR192" s="3"/>
      <c r="AS192" s="3"/>
      <c r="AT192" s="3" t="s">
        <v>24</v>
      </c>
      <c r="AU192" s="3"/>
      <c r="AV192" s="3"/>
      <c r="AW192" s="40">
        <v>7800</v>
      </c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>
        <v>7741.5</v>
      </c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14">
        <f>AW192-BO192</f>
        <v>58.5</v>
      </c>
    </row>
    <row r="193" spans="1:80" ht="18" customHeight="1">
      <c r="A193" s="24" t="s">
        <v>95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3" t="s">
        <v>39</v>
      </c>
      <c r="AL193" s="3"/>
      <c r="AM193" s="3"/>
      <c r="AN193" s="3" t="s">
        <v>76</v>
      </c>
      <c r="AO193" s="3"/>
      <c r="AP193" s="3"/>
      <c r="AQ193" s="3" t="s">
        <v>70</v>
      </c>
      <c r="AR193" s="3"/>
      <c r="AS193" s="3"/>
      <c r="AT193" s="3" t="s">
        <v>23</v>
      </c>
      <c r="AU193" s="3"/>
      <c r="AV193" s="3"/>
      <c r="AW193" s="40">
        <v>60200</v>
      </c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>
        <v>60200</v>
      </c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14">
        <f>AW193-BO193</f>
        <v>0</v>
      </c>
    </row>
    <row r="194" spans="1:80" ht="24" customHeight="1">
      <c r="A194" s="28" t="s">
        <v>83</v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7" t="s">
        <v>39</v>
      </c>
      <c r="AL194" s="27"/>
      <c r="AM194" s="27"/>
      <c r="AN194" s="27" t="s">
        <v>81</v>
      </c>
      <c r="AO194" s="27"/>
      <c r="AP194" s="27"/>
      <c r="AQ194" s="25"/>
      <c r="AR194" s="25"/>
      <c r="AS194" s="25"/>
      <c r="AT194" s="25"/>
      <c r="AU194" s="25"/>
      <c r="AV194" s="25"/>
      <c r="AW194" s="36">
        <f>AW195</f>
        <v>7569300</v>
      </c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>
        <f>BO195</f>
        <v>7518906.81</v>
      </c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15">
        <f t="shared" si="4"/>
        <v>50393.19000000041</v>
      </c>
    </row>
    <row r="195" spans="1:80" ht="36.75" customHeight="1">
      <c r="A195" s="42" t="s">
        <v>72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27" t="s">
        <v>39</v>
      </c>
      <c r="AL195" s="27"/>
      <c r="AM195" s="27"/>
      <c r="AN195" s="27" t="s">
        <v>81</v>
      </c>
      <c r="AO195" s="27"/>
      <c r="AP195" s="27"/>
      <c r="AQ195" s="9" t="s">
        <v>70</v>
      </c>
      <c r="AR195" s="3"/>
      <c r="AS195" s="3"/>
      <c r="AT195" s="3"/>
      <c r="AU195" s="3"/>
      <c r="AV195" s="3"/>
      <c r="AW195" s="50">
        <f>AW196</f>
        <v>7569300</v>
      </c>
      <c r="AX195" s="56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50">
        <f>BO196</f>
        <v>7518906.81</v>
      </c>
      <c r="BP195" s="4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15">
        <f t="shared" si="4"/>
        <v>50393.19000000041</v>
      </c>
    </row>
    <row r="196" spans="1:80" ht="18" customHeight="1">
      <c r="A196" s="26" t="s">
        <v>196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5" t="s">
        <v>39</v>
      </c>
      <c r="AL196" s="25"/>
      <c r="AM196" s="25"/>
      <c r="AN196" s="25" t="s">
        <v>81</v>
      </c>
      <c r="AO196" s="25"/>
      <c r="AP196" s="25"/>
      <c r="AQ196" s="25" t="s">
        <v>70</v>
      </c>
      <c r="AR196" s="25"/>
      <c r="AS196" s="25"/>
      <c r="AT196" s="25" t="s">
        <v>195</v>
      </c>
      <c r="AU196" s="25"/>
      <c r="AV196" s="25"/>
      <c r="AW196" s="40">
        <f>AW197</f>
        <v>7569300</v>
      </c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32">
        <f>BO197</f>
        <v>7518906.81</v>
      </c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14">
        <f>AW196-BO196</f>
        <v>50393.19000000041</v>
      </c>
    </row>
    <row r="197" spans="1:80" ht="18.75" customHeight="1">
      <c r="A197" s="26" t="s">
        <v>9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5" t="s">
        <v>39</v>
      </c>
      <c r="AL197" s="25"/>
      <c r="AM197" s="25"/>
      <c r="AN197" s="25" t="s">
        <v>81</v>
      </c>
      <c r="AO197" s="25"/>
      <c r="AP197" s="25"/>
      <c r="AQ197" s="25" t="s">
        <v>70</v>
      </c>
      <c r="AR197" s="25"/>
      <c r="AS197" s="25"/>
      <c r="AT197" s="25" t="s">
        <v>21</v>
      </c>
      <c r="AU197" s="25"/>
      <c r="AV197" s="25"/>
      <c r="AW197" s="95">
        <f>7225200+344100</f>
        <v>7569300</v>
      </c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32">
        <v>7518906.81</v>
      </c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14">
        <f t="shared" si="4"/>
        <v>50393.19000000041</v>
      </c>
    </row>
    <row r="198" spans="1:80" ht="22.5" customHeight="1">
      <c r="A198" s="28" t="s">
        <v>197</v>
      </c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7" t="s">
        <v>39</v>
      </c>
      <c r="AL198" s="27"/>
      <c r="AM198" s="27"/>
      <c r="AN198" s="27" t="s">
        <v>82</v>
      </c>
      <c r="AO198" s="27"/>
      <c r="AP198" s="27"/>
      <c r="AQ198" s="27"/>
      <c r="AR198" s="27"/>
      <c r="AS198" s="27"/>
      <c r="AT198" s="27"/>
      <c r="AU198" s="27"/>
      <c r="AV198" s="27"/>
      <c r="AW198" s="36">
        <f>AW199</f>
        <v>3004700</v>
      </c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8">
        <f>BO199</f>
        <v>2974711.09</v>
      </c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15">
        <f t="shared" si="4"/>
        <v>29988.91000000015</v>
      </c>
    </row>
    <row r="199" spans="1:80" ht="36" customHeight="1">
      <c r="A199" s="42" t="s">
        <v>72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27" t="s">
        <v>39</v>
      </c>
      <c r="AL199" s="27"/>
      <c r="AM199" s="27"/>
      <c r="AN199" s="27" t="s">
        <v>82</v>
      </c>
      <c r="AO199" s="27"/>
      <c r="AP199" s="27"/>
      <c r="AQ199" s="9" t="s">
        <v>70</v>
      </c>
      <c r="AR199" s="9"/>
      <c r="AS199" s="9"/>
      <c r="AT199" s="9"/>
      <c r="AU199" s="9"/>
      <c r="AV199" s="9"/>
      <c r="AW199" s="50">
        <f>AW200</f>
        <v>3004700</v>
      </c>
      <c r="AX199" s="56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94">
        <f>BO200</f>
        <v>2974711.09</v>
      </c>
      <c r="BP199" s="45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5">
        <f t="shared" si="4"/>
        <v>29988.91000000015</v>
      </c>
    </row>
    <row r="200" spans="1:80" ht="15.75" customHeight="1">
      <c r="A200" s="24" t="s">
        <v>107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5" t="s">
        <v>39</v>
      </c>
      <c r="AL200" s="25"/>
      <c r="AM200" s="25"/>
      <c r="AN200" s="25" t="s">
        <v>82</v>
      </c>
      <c r="AO200" s="25"/>
      <c r="AP200" s="25"/>
      <c r="AQ200" s="25" t="s">
        <v>70</v>
      </c>
      <c r="AR200" s="25"/>
      <c r="AS200" s="25"/>
      <c r="AT200" s="25" t="s">
        <v>106</v>
      </c>
      <c r="AU200" s="25"/>
      <c r="AV200" s="25"/>
      <c r="AW200" s="40">
        <f>AW201</f>
        <v>3004700</v>
      </c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32">
        <f>BO201</f>
        <v>2974711.09</v>
      </c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14">
        <f>AW200-BO200</f>
        <v>29988.91000000015</v>
      </c>
    </row>
    <row r="201" spans="1:80" ht="17.25" customHeight="1">
      <c r="A201" s="24" t="s">
        <v>95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5" t="s">
        <v>39</v>
      </c>
      <c r="AL201" s="25"/>
      <c r="AM201" s="25"/>
      <c r="AN201" s="25" t="s">
        <v>82</v>
      </c>
      <c r="AO201" s="25"/>
      <c r="AP201" s="25"/>
      <c r="AQ201" s="25" t="s">
        <v>70</v>
      </c>
      <c r="AR201" s="25"/>
      <c r="AS201" s="25"/>
      <c r="AT201" s="25" t="s">
        <v>20</v>
      </c>
      <c r="AU201" s="25"/>
      <c r="AV201" s="25"/>
      <c r="AW201" s="40">
        <v>3004700</v>
      </c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32">
        <v>2974711.09</v>
      </c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14">
        <f t="shared" si="4"/>
        <v>29988.91000000015</v>
      </c>
    </row>
    <row r="202" spans="1:80" ht="16.5" customHeight="1">
      <c r="A202" s="42" t="s">
        <v>68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27" t="s">
        <v>121</v>
      </c>
      <c r="AL202" s="27"/>
      <c r="AM202" s="27"/>
      <c r="AN202" s="25"/>
      <c r="AO202" s="25"/>
      <c r="AP202" s="25"/>
      <c r="AQ202" s="25"/>
      <c r="AR202" s="25"/>
      <c r="AS202" s="25"/>
      <c r="AT202" s="25"/>
      <c r="AU202" s="25"/>
      <c r="AV202" s="25"/>
      <c r="AW202" s="36">
        <f>AW203</f>
        <v>1175900</v>
      </c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8">
        <f>BO203</f>
        <v>1011400</v>
      </c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15">
        <f aca="true" t="shared" si="6" ref="CB202:CB213">AW202-BO202</f>
        <v>164500</v>
      </c>
    </row>
    <row r="203" spans="1:80" ht="18.75" customHeight="1">
      <c r="A203" s="42" t="s">
        <v>123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27" t="s">
        <v>122</v>
      </c>
      <c r="AL203" s="27"/>
      <c r="AM203" s="27"/>
      <c r="AN203" s="25"/>
      <c r="AO203" s="25"/>
      <c r="AP203" s="25"/>
      <c r="AQ203" s="25"/>
      <c r="AR203" s="25"/>
      <c r="AS203" s="25"/>
      <c r="AT203" s="25"/>
      <c r="AU203" s="25"/>
      <c r="AV203" s="25"/>
      <c r="AW203" s="36">
        <f>AW204</f>
        <v>1175900</v>
      </c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8">
        <f>BO204</f>
        <v>1011400</v>
      </c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15">
        <f t="shared" si="6"/>
        <v>164500</v>
      </c>
    </row>
    <row r="204" spans="1:80" ht="36.75" customHeight="1">
      <c r="A204" s="28" t="s">
        <v>124</v>
      </c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9" t="s">
        <v>122</v>
      </c>
      <c r="AL204" s="9"/>
      <c r="AM204" s="9"/>
      <c r="AN204" s="9" t="s">
        <v>198</v>
      </c>
      <c r="AO204" s="9"/>
      <c r="AP204" s="9"/>
      <c r="AQ204" s="25"/>
      <c r="AR204" s="25"/>
      <c r="AS204" s="25"/>
      <c r="AT204" s="25"/>
      <c r="AU204" s="25"/>
      <c r="AV204" s="25"/>
      <c r="AW204" s="36">
        <f>AW205</f>
        <v>1175900</v>
      </c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8">
        <f>BO205</f>
        <v>1011400</v>
      </c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15">
        <f t="shared" si="6"/>
        <v>164500</v>
      </c>
    </row>
    <row r="205" spans="1:80" ht="23.25" customHeight="1">
      <c r="A205" s="29" t="s">
        <v>152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1"/>
      <c r="AK205" s="9" t="s">
        <v>122</v>
      </c>
      <c r="AL205" s="9"/>
      <c r="AM205" s="9"/>
      <c r="AN205" s="9" t="s">
        <v>198</v>
      </c>
      <c r="AO205" s="9"/>
      <c r="AP205" s="9"/>
      <c r="AQ205" s="27" t="s">
        <v>151</v>
      </c>
      <c r="AR205" s="27"/>
      <c r="AS205" s="27"/>
      <c r="AT205" s="25"/>
      <c r="AU205" s="25"/>
      <c r="AV205" s="25"/>
      <c r="AW205" s="36">
        <f>AW206</f>
        <v>1175900</v>
      </c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8">
        <f>BO206</f>
        <v>1011400</v>
      </c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15">
        <f t="shared" si="6"/>
        <v>164500</v>
      </c>
    </row>
    <row r="206" spans="1:80" ht="15.75" customHeight="1">
      <c r="A206" s="24" t="s">
        <v>107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3" t="s">
        <v>122</v>
      </c>
      <c r="AL206" s="3"/>
      <c r="AM206" s="3"/>
      <c r="AN206" s="3" t="s">
        <v>198</v>
      </c>
      <c r="AO206" s="3"/>
      <c r="AP206" s="3"/>
      <c r="AQ206" s="25" t="s">
        <v>151</v>
      </c>
      <c r="AR206" s="25"/>
      <c r="AS206" s="25"/>
      <c r="AT206" s="25" t="s">
        <v>106</v>
      </c>
      <c r="AU206" s="25"/>
      <c r="AV206" s="25"/>
      <c r="AW206" s="40">
        <f>AW207</f>
        <v>1175900</v>
      </c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32">
        <f>BO207</f>
        <v>1011400</v>
      </c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14">
        <f>AW206-BO206</f>
        <v>164500</v>
      </c>
    </row>
    <row r="207" spans="1:80" ht="15.75" customHeight="1">
      <c r="A207" s="24" t="s">
        <v>95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3" t="s">
        <v>122</v>
      </c>
      <c r="AL207" s="3"/>
      <c r="AM207" s="3"/>
      <c r="AN207" s="3" t="s">
        <v>198</v>
      </c>
      <c r="AO207" s="3"/>
      <c r="AP207" s="3"/>
      <c r="AQ207" s="25" t="s">
        <v>151</v>
      </c>
      <c r="AR207" s="25"/>
      <c r="AS207" s="25"/>
      <c r="AT207" s="25" t="s">
        <v>20</v>
      </c>
      <c r="AU207" s="25"/>
      <c r="AV207" s="25"/>
      <c r="AW207" s="40">
        <v>1175900</v>
      </c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32">
        <v>1011400</v>
      </c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14">
        <f t="shared" si="6"/>
        <v>164500</v>
      </c>
    </row>
    <row r="208" spans="1:80" ht="15.75" customHeight="1">
      <c r="A208" s="93" t="s">
        <v>127</v>
      </c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" t="s">
        <v>125</v>
      </c>
      <c r="AL208" s="9"/>
      <c r="AM208" s="9"/>
      <c r="AN208" s="9"/>
      <c r="AO208" s="9"/>
      <c r="AP208" s="9"/>
      <c r="AQ208" s="27"/>
      <c r="AR208" s="27"/>
      <c r="AS208" s="27"/>
      <c r="AT208" s="25"/>
      <c r="AU208" s="25"/>
      <c r="AV208" s="25"/>
      <c r="AW208" s="36">
        <f>AW209</f>
        <v>2500000</v>
      </c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8">
        <f>BO209</f>
        <v>2398600</v>
      </c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15">
        <f t="shared" si="6"/>
        <v>101400</v>
      </c>
    </row>
    <row r="209" spans="1:80" ht="18" customHeight="1">
      <c r="A209" s="29" t="s">
        <v>36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1"/>
      <c r="AK209" s="9" t="s">
        <v>126</v>
      </c>
      <c r="AL209" s="9"/>
      <c r="AM209" s="9"/>
      <c r="AN209" s="9"/>
      <c r="AO209" s="9"/>
      <c r="AP209" s="9"/>
      <c r="AQ209" s="27"/>
      <c r="AR209" s="27"/>
      <c r="AS209" s="27"/>
      <c r="AT209" s="25"/>
      <c r="AU209" s="25"/>
      <c r="AV209" s="25"/>
      <c r="AW209" s="36">
        <f>AW210</f>
        <v>2500000</v>
      </c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8">
        <f>BO210</f>
        <v>2398600</v>
      </c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15">
        <f t="shared" si="6"/>
        <v>101400</v>
      </c>
    </row>
    <row r="210" spans="1:80" ht="34.5" customHeight="1">
      <c r="A210" s="52" t="s">
        <v>128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4"/>
      <c r="AK210" s="9" t="s">
        <v>126</v>
      </c>
      <c r="AL210" s="9"/>
      <c r="AM210" s="9"/>
      <c r="AN210" s="9" t="s">
        <v>67</v>
      </c>
      <c r="AO210" s="9"/>
      <c r="AP210" s="9"/>
      <c r="AQ210" s="27"/>
      <c r="AR210" s="27"/>
      <c r="AS210" s="27"/>
      <c r="AT210" s="25"/>
      <c r="AU210" s="25"/>
      <c r="AV210" s="25"/>
      <c r="AW210" s="36">
        <f>AW211</f>
        <v>2500000</v>
      </c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8">
        <f>BO211</f>
        <v>2398600</v>
      </c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15">
        <f t="shared" si="6"/>
        <v>101400</v>
      </c>
    </row>
    <row r="211" spans="1:80" ht="22.5" customHeight="1">
      <c r="A211" s="29" t="s">
        <v>152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1"/>
      <c r="AK211" s="9" t="s">
        <v>126</v>
      </c>
      <c r="AL211" s="9"/>
      <c r="AM211" s="9"/>
      <c r="AN211" s="9" t="s">
        <v>67</v>
      </c>
      <c r="AO211" s="3"/>
      <c r="AP211" s="3"/>
      <c r="AQ211" s="27" t="s">
        <v>151</v>
      </c>
      <c r="AR211" s="27"/>
      <c r="AS211" s="27"/>
      <c r="AT211" s="3"/>
      <c r="AU211" s="3"/>
      <c r="AV211" s="3"/>
      <c r="AW211" s="36">
        <f>AW212</f>
        <v>2500000</v>
      </c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8">
        <f>BO212</f>
        <v>2398600</v>
      </c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15">
        <f t="shared" si="6"/>
        <v>101400</v>
      </c>
    </row>
    <row r="212" spans="1:80" ht="16.5" customHeight="1">
      <c r="A212" s="24" t="s">
        <v>107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3" t="s">
        <v>126</v>
      </c>
      <c r="AL212" s="3"/>
      <c r="AM212" s="3"/>
      <c r="AN212" s="3" t="s">
        <v>67</v>
      </c>
      <c r="AO212" s="3"/>
      <c r="AP212" s="3"/>
      <c r="AQ212" s="25" t="s">
        <v>151</v>
      </c>
      <c r="AR212" s="25"/>
      <c r="AS212" s="25"/>
      <c r="AT212" s="25" t="s">
        <v>106</v>
      </c>
      <c r="AU212" s="25"/>
      <c r="AV212" s="25"/>
      <c r="AW212" s="40">
        <f>AW213</f>
        <v>2500000</v>
      </c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32">
        <f>BO213</f>
        <v>2398600</v>
      </c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14">
        <f>AW212-BO212</f>
        <v>101400</v>
      </c>
    </row>
    <row r="213" spans="1:80" ht="16.5" customHeight="1">
      <c r="A213" s="24" t="s">
        <v>95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3" t="s">
        <v>126</v>
      </c>
      <c r="AL213" s="3"/>
      <c r="AM213" s="3"/>
      <c r="AN213" s="3" t="s">
        <v>67</v>
      </c>
      <c r="AO213" s="3"/>
      <c r="AP213" s="3"/>
      <c r="AQ213" s="25" t="s">
        <v>151</v>
      </c>
      <c r="AR213" s="25"/>
      <c r="AS213" s="25"/>
      <c r="AT213" s="25" t="s">
        <v>20</v>
      </c>
      <c r="AU213" s="25"/>
      <c r="AV213" s="25"/>
      <c r="AW213" s="40">
        <v>2500000</v>
      </c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32">
        <v>2398600</v>
      </c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14">
        <f t="shared" si="6"/>
        <v>101400</v>
      </c>
    </row>
    <row r="214" spans="1:80" ht="22.5" customHeight="1">
      <c r="A214" s="42" t="s">
        <v>73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90" t="s">
        <v>104</v>
      </c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2"/>
      <c r="AW214" s="36">
        <f>93566500-AW7</f>
        <v>-344100</v>
      </c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76">
        <f>88761685.37-BO7</f>
        <v>-936729.8200000077</v>
      </c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23">
        <f>AW214-BO214</f>
        <v>592629.8200000077</v>
      </c>
    </row>
  </sheetData>
  <sheetProtection/>
  <mergeCells count="1421">
    <mergeCell ref="AT103:AV103"/>
    <mergeCell ref="BO95:CA95"/>
    <mergeCell ref="AT95:AV95"/>
    <mergeCell ref="AW101:BN101"/>
    <mergeCell ref="AT98:AV98"/>
    <mergeCell ref="BO99:CA99"/>
    <mergeCell ref="BO97:CA97"/>
    <mergeCell ref="AT99:AV99"/>
    <mergeCell ref="AN103:AP103"/>
    <mergeCell ref="AQ103:AS103"/>
    <mergeCell ref="AN100:AP100"/>
    <mergeCell ref="AQ99:AS99"/>
    <mergeCell ref="AQ100:AS100"/>
    <mergeCell ref="AQ105:AS105"/>
    <mergeCell ref="A73:AJ73"/>
    <mergeCell ref="AK73:AM73"/>
    <mergeCell ref="AN73:AP73"/>
    <mergeCell ref="A107:AJ107"/>
    <mergeCell ref="AK107:AM107"/>
    <mergeCell ref="A95:AJ95"/>
    <mergeCell ref="A93:AJ93"/>
    <mergeCell ref="AK93:AM93"/>
    <mergeCell ref="A103:AJ103"/>
    <mergeCell ref="AK103:AM103"/>
    <mergeCell ref="BO87:CA87"/>
    <mergeCell ref="A88:AJ88"/>
    <mergeCell ref="AW87:BN87"/>
    <mergeCell ref="AK101:AM101"/>
    <mergeCell ref="AK98:AM98"/>
    <mergeCell ref="A89:AJ89"/>
    <mergeCell ref="AK89:AM89"/>
    <mergeCell ref="A96:AJ96"/>
    <mergeCell ref="A99:AJ99"/>
    <mergeCell ref="AK99:AM99"/>
    <mergeCell ref="AN102:AP102"/>
    <mergeCell ref="BO90:CA90"/>
    <mergeCell ref="AW88:BN88"/>
    <mergeCell ref="AW90:BN90"/>
    <mergeCell ref="BO89:CA89"/>
    <mergeCell ref="BO88:CA88"/>
    <mergeCell ref="AQ94:AS94"/>
    <mergeCell ref="AN93:AP93"/>
    <mergeCell ref="AQ93:AS93"/>
    <mergeCell ref="AQ97:AS97"/>
    <mergeCell ref="AN80:AP80"/>
    <mergeCell ref="AK79:AM79"/>
    <mergeCell ref="AN79:AP79"/>
    <mergeCell ref="A106:AJ106"/>
    <mergeCell ref="AK106:AM106"/>
    <mergeCell ref="A101:AJ101"/>
    <mergeCell ref="AK96:AM96"/>
    <mergeCell ref="AN101:AP101"/>
    <mergeCell ref="AN88:AP88"/>
    <mergeCell ref="AN95:AP95"/>
    <mergeCell ref="AW81:BN81"/>
    <mergeCell ref="AT92:AV92"/>
    <mergeCell ref="AT87:AV87"/>
    <mergeCell ref="AT88:AV88"/>
    <mergeCell ref="AT83:AV83"/>
    <mergeCell ref="AQ91:AS91"/>
    <mergeCell ref="BO80:CA80"/>
    <mergeCell ref="AT78:AV78"/>
    <mergeCell ref="AW78:BN78"/>
    <mergeCell ref="BO78:CA78"/>
    <mergeCell ref="AW80:BN80"/>
    <mergeCell ref="AT76:AV76"/>
    <mergeCell ref="BO76:CA76"/>
    <mergeCell ref="AT80:AV80"/>
    <mergeCell ref="AT128:AV128"/>
    <mergeCell ref="AT136:AV136"/>
    <mergeCell ref="AT134:AV134"/>
    <mergeCell ref="AT135:AV135"/>
    <mergeCell ref="AQ76:AS76"/>
    <mergeCell ref="AQ78:AS78"/>
    <mergeCell ref="AQ77:AS77"/>
    <mergeCell ref="AQ81:AS81"/>
    <mergeCell ref="AQ80:AS80"/>
    <mergeCell ref="AT105:AV105"/>
    <mergeCell ref="AT81:AV81"/>
    <mergeCell ref="A94:AJ94"/>
    <mergeCell ref="AK94:AM94"/>
    <mergeCell ref="A81:AJ81"/>
    <mergeCell ref="AK81:AM81"/>
    <mergeCell ref="AN81:AP81"/>
    <mergeCell ref="AK83:AM83"/>
    <mergeCell ref="AN89:AP89"/>
    <mergeCell ref="AK88:AM88"/>
    <mergeCell ref="AQ171:AS171"/>
    <mergeCell ref="AQ133:AS133"/>
    <mergeCell ref="AT129:AV129"/>
    <mergeCell ref="AQ130:AS130"/>
    <mergeCell ref="AQ129:AS129"/>
    <mergeCell ref="AT132:AV132"/>
    <mergeCell ref="AT139:AV139"/>
    <mergeCell ref="AW178:BN178"/>
    <mergeCell ref="BO180:CA180"/>
    <mergeCell ref="AW170:BN170"/>
    <mergeCell ref="AQ174:AS174"/>
    <mergeCell ref="AW174:BN174"/>
    <mergeCell ref="AW176:BN176"/>
    <mergeCell ref="AW173:AX173"/>
    <mergeCell ref="BO176:CA176"/>
    <mergeCell ref="AW177:BN177"/>
    <mergeCell ref="BO177:CA177"/>
    <mergeCell ref="AW169:BN169"/>
    <mergeCell ref="AW172:BN172"/>
    <mergeCell ref="AT171:AV171"/>
    <mergeCell ref="AT172:AV172"/>
    <mergeCell ref="AT170:AV170"/>
    <mergeCell ref="AT175:AV175"/>
    <mergeCell ref="A181:AJ181"/>
    <mergeCell ref="AK181:AM181"/>
    <mergeCell ref="A176:AJ176"/>
    <mergeCell ref="AK178:AM178"/>
    <mergeCell ref="AN178:AP178"/>
    <mergeCell ref="A180:AJ180"/>
    <mergeCell ref="AK180:AM180"/>
    <mergeCell ref="AK177:AM177"/>
    <mergeCell ref="AN177:AP177"/>
    <mergeCell ref="AK124:AM124"/>
    <mergeCell ref="AN129:AP129"/>
    <mergeCell ref="AN138:AP138"/>
    <mergeCell ref="AN106:AP106"/>
    <mergeCell ref="AN149:AP149"/>
    <mergeCell ref="AN174:AP174"/>
    <mergeCell ref="AN161:AP161"/>
    <mergeCell ref="AN107:AP107"/>
    <mergeCell ref="A185:AJ185"/>
    <mergeCell ref="A184:AJ184"/>
    <mergeCell ref="AK184:AM184"/>
    <mergeCell ref="AK185:AM185"/>
    <mergeCell ref="AN147:AP147"/>
    <mergeCell ref="AN94:AP94"/>
    <mergeCell ref="A100:AJ100"/>
    <mergeCell ref="AK100:AM100"/>
    <mergeCell ref="AN127:AP127"/>
    <mergeCell ref="AN124:AP124"/>
    <mergeCell ref="AT200:AV200"/>
    <mergeCell ref="AW200:BN200"/>
    <mergeCell ref="BO200:CA200"/>
    <mergeCell ref="AN197:AP197"/>
    <mergeCell ref="AN200:AP200"/>
    <mergeCell ref="AQ200:AS200"/>
    <mergeCell ref="AQ198:AS198"/>
    <mergeCell ref="AW197:BN197"/>
    <mergeCell ref="AT197:AV197"/>
    <mergeCell ref="AN199:AP199"/>
    <mergeCell ref="BO189:CA189"/>
    <mergeCell ref="AQ181:AS181"/>
    <mergeCell ref="AN202:AP202"/>
    <mergeCell ref="AN203:AP203"/>
    <mergeCell ref="BO199:BP199"/>
    <mergeCell ref="AN185:AP185"/>
    <mergeCell ref="AN184:AP184"/>
    <mergeCell ref="AQ184:AS184"/>
    <mergeCell ref="AN181:AP181"/>
    <mergeCell ref="BO188:CA188"/>
    <mergeCell ref="AW202:BN202"/>
    <mergeCell ref="BO181:CA181"/>
    <mergeCell ref="BO187:CA187"/>
    <mergeCell ref="BO183:CA183"/>
    <mergeCell ref="AN183:AP183"/>
    <mergeCell ref="AQ183:AS183"/>
    <mergeCell ref="AQ185:AS185"/>
    <mergeCell ref="AQ186:AS186"/>
    <mergeCell ref="AW184:BN184"/>
    <mergeCell ref="AW181:BN181"/>
    <mergeCell ref="AQ203:AS203"/>
    <mergeCell ref="AT206:AV206"/>
    <mergeCell ref="AQ206:AS206"/>
    <mergeCell ref="AW206:BN206"/>
    <mergeCell ref="BO202:CA202"/>
    <mergeCell ref="AT203:AV203"/>
    <mergeCell ref="AW203:BN203"/>
    <mergeCell ref="AW205:BN205"/>
    <mergeCell ref="BO204:CA204"/>
    <mergeCell ref="BO205:CA205"/>
    <mergeCell ref="AT169:AV169"/>
    <mergeCell ref="BO174:CA174"/>
    <mergeCell ref="AQ131:AS131"/>
    <mergeCell ref="AQ137:AS137"/>
    <mergeCell ref="AT131:AV131"/>
    <mergeCell ref="AQ136:AS136"/>
    <mergeCell ref="AT137:AV137"/>
    <mergeCell ref="AQ132:AS132"/>
    <mergeCell ref="AQ134:AS134"/>
    <mergeCell ref="AQ135:AS135"/>
    <mergeCell ref="BO39:CA39"/>
    <mergeCell ref="BO44:CA44"/>
    <mergeCell ref="AW106:BN106"/>
    <mergeCell ref="BO79:CA79"/>
    <mergeCell ref="BO93:CA93"/>
    <mergeCell ref="AW76:BN76"/>
    <mergeCell ref="AW79:BN79"/>
    <mergeCell ref="BO66:CA66"/>
    <mergeCell ref="AW65:BN65"/>
    <mergeCell ref="BO67:CA67"/>
    <mergeCell ref="AT62:AV62"/>
    <mergeCell ref="AT67:AV67"/>
    <mergeCell ref="AT38:AV38"/>
    <mergeCell ref="AW39:BN39"/>
    <mergeCell ref="AT39:AV39"/>
    <mergeCell ref="AW42:BN42"/>
    <mergeCell ref="AW40:BN40"/>
    <mergeCell ref="AT58:AV58"/>
    <mergeCell ref="AT57:AV57"/>
    <mergeCell ref="AW54:BN54"/>
    <mergeCell ref="AQ96:AS96"/>
    <mergeCell ref="BO64:CA64"/>
    <mergeCell ref="BO65:CA65"/>
    <mergeCell ref="AW46:BN46"/>
    <mergeCell ref="AW51:BN51"/>
    <mergeCell ref="AW58:BN58"/>
    <mergeCell ref="BO56:CA56"/>
    <mergeCell ref="BO55:CA55"/>
    <mergeCell ref="BO57:CA57"/>
    <mergeCell ref="AW55:BN55"/>
    <mergeCell ref="AW208:BN208"/>
    <mergeCell ref="A207:AJ207"/>
    <mergeCell ref="AQ207:AS207"/>
    <mergeCell ref="AT36:AV36"/>
    <mergeCell ref="AW36:BN36"/>
    <mergeCell ref="AK92:AM92"/>
    <mergeCell ref="AN92:AP92"/>
    <mergeCell ref="AQ92:AS92"/>
    <mergeCell ref="AQ108:AS108"/>
    <mergeCell ref="AN99:AP99"/>
    <mergeCell ref="AW204:BN204"/>
    <mergeCell ref="AT209:AV209"/>
    <mergeCell ref="AW209:BN209"/>
    <mergeCell ref="AT207:AV207"/>
    <mergeCell ref="AW207:BN207"/>
    <mergeCell ref="A206:AJ206"/>
    <mergeCell ref="A205:AJ205"/>
    <mergeCell ref="A208:AJ208"/>
    <mergeCell ref="AQ208:AS208"/>
    <mergeCell ref="AT208:AV208"/>
    <mergeCell ref="AK202:AM202"/>
    <mergeCell ref="A201:AJ201"/>
    <mergeCell ref="AK201:AM201"/>
    <mergeCell ref="A209:AJ209"/>
    <mergeCell ref="AQ209:AS209"/>
    <mergeCell ref="AT204:AV204"/>
    <mergeCell ref="AQ205:AS205"/>
    <mergeCell ref="AT205:AV205"/>
    <mergeCell ref="AQ202:AS202"/>
    <mergeCell ref="AT202:AV202"/>
    <mergeCell ref="AQ194:AS194"/>
    <mergeCell ref="A198:AJ198"/>
    <mergeCell ref="AK198:AM198"/>
    <mergeCell ref="A197:AJ197"/>
    <mergeCell ref="AK199:AM199"/>
    <mergeCell ref="AK200:AM200"/>
    <mergeCell ref="AN189:AP189"/>
    <mergeCell ref="A191:AJ191"/>
    <mergeCell ref="AK191:AM191"/>
    <mergeCell ref="AN191:AP191"/>
    <mergeCell ref="AK195:AM195"/>
    <mergeCell ref="AN195:AP195"/>
    <mergeCell ref="AT177:AV177"/>
    <mergeCell ref="AT176:AV176"/>
    <mergeCell ref="AT178:AV178"/>
    <mergeCell ref="A179:AJ179"/>
    <mergeCell ref="AK179:AM179"/>
    <mergeCell ref="AT198:AV198"/>
    <mergeCell ref="AT191:AV191"/>
    <mergeCell ref="AT196:AV196"/>
    <mergeCell ref="AT194:AV194"/>
    <mergeCell ref="A195:AJ195"/>
    <mergeCell ref="AQ204:AS204"/>
    <mergeCell ref="A199:AJ199"/>
    <mergeCell ref="A203:AJ203"/>
    <mergeCell ref="AK203:AM203"/>
    <mergeCell ref="A200:AJ200"/>
    <mergeCell ref="A175:AJ175"/>
    <mergeCell ref="AK175:AM175"/>
    <mergeCell ref="AN175:AP175"/>
    <mergeCell ref="AQ196:AS196"/>
    <mergeCell ref="AK190:AM190"/>
    <mergeCell ref="BO194:CA194"/>
    <mergeCell ref="AW194:BN194"/>
    <mergeCell ref="AW196:BN196"/>
    <mergeCell ref="AW191:BN191"/>
    <mergeCell ref="AW192:BN192"/>
    <mergeCell ref="A214:AJ214"/>
    <mergeCell ref="A202:AJ202"/>
    <mergeCell ref="AK214:AV214"/>
    <mergeCell ref="AN198:AP198"/>
    <mergeCell ref="A204:AJ204"/>
    <mergeCell ref="BO213:CA213"/>
    <mergeCell ref="A210:AJ210"/>
    <mergeCell ref="AQ210:AS210"/>
    <mergeCell ref="AT210:AV210"/>
    <mergeCell ref="AW210:BN210"/>
    <mergeCell ref="A213:AJ213"/>
    <mergeCell ref="AQ213:AS213"/>
    <mergeCell ref="AT213:AV213"/>
    <mergeCell ref="AW213:BN213"/>
    <mergeCell ref="AQ211:AS211"/>
    <mergeCell ref="AW211:BN211"/>
    <mergeCell ref="BO211:CA211"/>
    <mergeCell ref="BO212:CA212"/>
    <mergeCell ref="AW212:BN212"/>
    <mergeCell ref="A211:AJ211"/>
    <mergeCell ref="A212:AJ212"/>
    <mergeCell ref="AQ212:AS212"/>
    <mergeCell ref="AT212:AV212"/>
    <mergeCell ref="BO209:CA209"/>
    <mergeCell ref="BO210:CA210"/>
    <mergeCell ref="BO195:BP195"/>
    <mergeCell ref="BO198:CA198"/>
    <mergeCell ref="BO207:CA207"/>
    <mergeCell ref="BO208:CA208"/>
    <mergeCell ref="BO206:CA206"/>
    <mergeCell ref="BO203:CA203"/>
    <mergeCell ref="AW199:AX199"/>
    <mergeCell ref="AW198:BN198"/>
    <mergeCell ref="BO197:CA197"/>
    <mergeCell ref="A151:AJ151"/>
    <mergeCell ref="AQ166:AS166"/>
    <mergeCell ref="A162:AJ162"/>
    <mergeCell ref="AK159:AM159"/>
    <mergeCell ref="AN159:AP159"/>
    <mergeCell ref="AQ159:AS159"/>
    <mergeCell ref="AQ158:AS158"/>
    <mergeCell ref="A155:D155"/>
    <mergeCell ref="A158:AJ158"/>
    <mergeCell ref="A153:AJ153"/>
    <mergeCell ref="AK153:AM153"/>
    <mergeCell ref="AN153:AP153"/>
    <mergeCell ref="AK158:AM158"/>
    <mergeCell ref="AN158:AP158"/>
    <mergeCell ref="A157:AJ157"/>
    <mergeCell ref="AK163:AM163"/>
    <mergeCell ref="AK162:AM162"/>
    <mergeCell ref="A164:AJ164"/>
    <mergeCell ref="AQ155:AS155"/>
    <mergeCell ref="A156:D156"/>
    <mergeCell ref="A154:AJ154"/>
    <mergeCell ref="AK154:AM154"/>
    <mergeCell ref="AN155:AP155"/>
    <mergeCell ref="AN154:AP154"/>
    <mergeCell ref="AN156:AP156"/>
    <mergeCell ref="A159:AJ159"/>
    <mergeCell ref="A160:AJ160"/>
    <mergeCell ref="AK160:AM160"/>
    <mergeCell ref="AN160:AP160"/>
    <mergeCell ref="A167:AJ167"/>
    <mergeCell ref="AK164:AM164"/>
    <mergeCell ref="A161:AJ161"/>
    <mergeCell ref="AK161:AM161"/>
    <mergeCell ref="A166:AJ166"/>
    <mergeCell ref="A163:AJ163"/>
    <mergeCell ref="AT166:AV166"/>
    <mergeCell ref="AW168:BN168"/>
    <mergeCell ref="AW158:BN158"/>
    <mergeCell ref="AW156:BN156"/>
    <mergeCell ref="AW160:BN160"/>
    <mergeCell ref="AT167:AV167"/>
    <mergeCell ref="AT164:AV164"/>
    <mergeCell ref="AT163:AV163"/>
    <mergeCell ref="AT162:AV162"/>
    <mergeCell ref="AT159:AV159"/>
    <mergeCell ref="AT150:AV150"/>
    <mergeCell ref="AT155:AV155"/>
    <mergeCell ref="AT151:AV151"/>
    <mergeCell ref="AT153:AV153"/>
    <mergeCell ref="AT154:AV154"/>
    <mergeCell ref="AT152:AV152"/>
    <mergeCell ref="AQ111:AS111"/>
    <mergeCell ref="AT113:AV113"/>
    <mergeCell ref="AT114:AV114"/>
    <mergeCell ref="AQ126:AS126"/>
    <mergeCell ref="AQ125:AS125"/>
    <mergeCell ref="AQ124:AS124"/>
    <mergeCell ref="AT117:AV117"/>
    <mergeCell ref="AT124:AV124"/>
    <mergeCell ref="AT118:AV118"/>
    <mergeCell ref="AT119:AV119"/>
    <mergeCell ref="A64:AJ64"/>
    <mergeCell ref="AK64:AM64"/>
    <mergeCell ref="AN65:AP65"/>
    <mergeCell ref="AQ64:AS64"/>
    <mergeCell ref="A65:AJ65"/>
    <mergeCell ref="AQ65:AS65"/>
    <mergeCell ref="AK65:AM65"/>
    <mergeCell ref="A66:AJ66"/>
    <mergeCell ref="A67:AJ67"/>
    <mergeCell ref="AQ66:AS66"/>
    <mergeCell ref="AQ67:AS67"/>
    <mergeCell ref="AN67:AP67"/>
    <mergeCell ref="AK67:AM67"/>
    <mergeCell ref="AK62:AM62"/>
    <mergeCell ref="AN76:AP76"/>
    <mergeCell ref="AK72:AM72"/>
    <mergeCell ref="AN72:AP72"/>
    <mergeCell ref="AN75:AP75"/>
    <mergeCell ref="AN69:AP69"/>
    <mergeCell ref="AK70:AM70"/>
    <mergeCell ref="AK71:AM71"/>
    <mergeCell ref="AN71:AP71"/>
    <mergeCell ref="AK69:AM69"/>
    <mergeCell ref="AT24:AV24"/>
    <mergeCell ref="AW24:BN24"/>
    <mergeCell ref="AW62:BN62"/>
    <mergeCell ref="BO62:CA62"/>
    <mergeCell ref="BO31:CA31"/>
    <mergeCell ref="AW30:BN30"/>
    <mergeCell ref="BO30:CA30"/>
    <mergeCell ref="AW28:AX28"/>
    <mergeCell ref="BO28:BP28"/>
    <mergeCell ref="AT33:AV33"/>
    <mergeCell ref="BO10:CA10"/>
    <mergeCell ref="BO8:CA8"/>
    <mergeCell ref="AW6:BN6"/>
    <mergeCell ref="AW21:BN21"/>
    <mergeCell ref="BO21:CA21"/>
    <mergeCell ref="AT21:AV21"/>
    <mergeCell ref="AT20:AV20"/>
    <mergeCell ref="AW20:BN20"/>
    <mergeCell ref="AK4:AV5"/>
    <mergeCell ref="AW4:BN5"/>
    <mergeCell ref="BO4:CA5"/>
    <mergeCell ref="BO6:CA6"/>
    <mergeCell ref="AW7:BN7"/>
    <mergeCell ref="AW8:BN8"/>
    <mergeCell ref="A36:AJ36"/>
    <mergeCell ref="A3:CB3"/>
    <mergeCell ref="A12:AJ12"/>
    <mergeCell ref="AK12:AM12"/>
    <mergeCell ref="AN12:AP12"/>
    <mergeCell ref="AQ12:AS12"/>
    <mergeCell ref="AT12:AV12"/>
    <mergeCell ref="AW12:BN12"/>
    <mergeCell ref="CB4:CB5"/>
    <mergeCell ref="A4:AJ5"/>
    <mergeCell ref="A25:AJ25"/>
    <mergeCell ref="A37:AJ37"/>
    <mergeCell ref="AN33:AP33"/>
    <mergeCell ref="A31:AJ31"/>
    <mergeCell ref="AK31:AM31"/>
    <mergeCell ref="AN31:AP31"/>
    <mergeCell ref="AK37:AM37"/>
    <mergeCell ref="AN37:AP37"/>
    <mergeCell ref="AK36:AM36"/>
    <mergeCell ref="AN36:AP36"/>
    <mergeCell ref="AN29:AP29"/>
    <mergeCell ref="AQ29:AS29"/>
    <mergeCell ref="AQ25:AS25"/>
    <mergeCell ref="A19:AJ19"/>
    <mergeCell ref="AN19:AP19"/>
    <mergeCell ref="AK19:AM19"/>
    <mergeCell ref="AQ20:AS20"/>
    <mergeCell ref="AQ23:AS23"/>
    <mergeCell ref="AN24:AP24"/>
    <mergeCell ref="AQ24:AS24"/>
    <mergeCell ref="AN62:AP62"/>
    <mergeCell ref="AQ62:AS62"/>
    <mergeCell ref="AQ34:AS34"/>
    <mergeCell ref="AQ32:AS32"/>
    <mergeCell ref="AT34:AV34"/>
    <mergeCell ref="A28:D28"/>
    <mergeCell ref="AN28:AO28"/>
    <mergeCell ref="AT29:AV29"/>
    <mergeCell ref="A29:AJ29"/>
    <mergeCell ref="AK29:AM29"/>
    <mergeCell ref="AT41:AV41"/>
    <mergeCell ref="AT42:AV42"/>
    <mergeCell ref="AT37:AV37"/>
    <mergeCell ref="AK66:AM66"/>
    <mergeCell ref="AN66:AP66"/>
    <mergeCell ref="AN64:AP64"/>
    <mergeCell ref="AQ45:AS45"/>
    <mergeCell ref="AN52:AP52"/>
    <mergeCell ref="AT64:AV64"/>
    <mergeCell ref="AQ63:AS63"/>
    <mergeCell ref="AK61:AM61"/>
    <mergeCell ref="A62:AJ62"/>
    <mergeCell ref="BO40:CA40"/>
    <mergeCell ref="AT63:AV63"/>
    <mergeCell ref="BO63:CA63"/>
    <mergeCell ref="BO41:CA41"/>
    <mergeCell ref="BO42:CA42"/>
    <mergeCell ref="AT47:AV47"/>
    <mergeCell ref="AW47:BN47"/>
    <mergeCell ref="AW63:BN63"/>
    <mergeCell ref="AQ54:AS54"/>
    <mergeCell ref="A55:AJ55"/>
    <mergeCell ref="AK55:AM55"/>
    <mergeCell ref="AW64:BN64"/>
    <mergeCell ref="AQ55:AS55"/>
    <mergeCell ref="AN55:AP55"/>
    <mergeCell ref="AK57:AM57"/>
    <mergeCell ref="AN57:AP57"/>
    <mergeCell ref="AQ57:AS57"/>
    <mergeCell ref="AK56:AM56"/>
    <mergeCell ref="AQ47:AS47"/>
    <mergeCell ref="A30:AJ30"/>
    <mergeCell ref="AK30:AM30"/>
    <mergeCell ref="A33:AJ33"/>
    <mergeCell ref="AK33:AM33"/>
    <mergeCell ref="A32:AJ32"/>
    <mergeCell ref="AK32:AM32"/>
    <mergeCell ref="AQ36:AS36"/>
    <mergeCell ref="AQ37:AS37"/>
    <mergeCell ref="AQ33:AS33"/>
    <mergeCell ref="AT65:AV65"/>
    <mergeCell ref="AT66:AV66"/>
    <mergeCell ref="AW66:BN66"/>
    <mergeCell ref="AW34:BN34"/>
    <mergeCell ref="AW35:AX35"/>
    <mergeCell ref="AW38:BN38"/>
    <mergeCell ref="AW37:BN37"/>
    <mergeCell ref="AT54:AV54"/>
    <mergeCell ref="AT55:AV55"/>
    <mergeCell ref="AT45:AV45"/>
    <mergeCell ref="AQ38:AS38"/>
    <mergeCell ref="AT44:AV44"/>
    <mergeCell ref="AW67:BN67"/>
    <mergeCell ref="BO75:CA75"/>
    <mergeCell ref="BO71:CA71"/>
    <mergeCell ref="AW75:BN75"/>
    <mergeCell ref="BO70:CA70"/>
    <mergeCell ref="BO72:CA72"/>
    <mergeCell ref="BO74:CA74"/>
    <mergeCell ref="BO73:CA73"/>
    <mergeCell ref="AT75:AV75"/>
    <mergeCell ref="AW74:BN74"/>
    <mergeCell ref="AT72:AV72"/>
    <mergeCell ref="AW71:BN71"/>
    <mergeCell ref="AW72:BN72"/>
    <mergeCell ref="AT74:AV74"/>
    <mergeCell ref="AT73:AV73"/>
    <mergeCell ref="AW73:BN73"/>
    <mergeCell ref="AT70:AV70"/>
    <mergeCell ref="AW70:BN70"/>
    <mergeCell ref="AT94:AV94"/>
    <mergeCell ref="AT102:AV102"/>
    <mergeCell ref="AW92:BN92"/>
    <mergeCell ref="AW98:BN98"/>
    <mergeCell ref="AW95:BN95"/>
    <mergeCell ref="AT89:AV89"/>
    <mergeCell ref="AT101:AV101"/>
    <mergeCell ref="AT71:AV71"/>
    <mergeCell ref="AW89:BN89"/>
    <mergeCell ref="AW91:BN91"/>
    <mergeCell ref="AW129:BN129"/>
    <mergeCell ref="AT106:AV106"/>
    <mergeCell ref="AT107:AV107"/>
    <mergeCell ref="AT110:AV110"/>
    <mergeCell ref="AT109:AV109"/>
    <mergeCell ref="AW113:BN113"/>
    <mergeCell ref="AW110:BN110"/>
    <mergeCell ref="AW109:BN109"/>
    <mergeCell ref="BO77:CA77"/>
    <mergeCell ref="AT77:AV77"/>
    <mergeCell ref="AT85:AV85"/>
    <mergeCell ref="AW85:BN85"/>
    <mergeCell ref="AW77:BN77"/>
    <mergeCell ref="BO81:CA81"/>
    <mergeCell ref="AT79:AV79"/>
    <mergeCell ref="BO84:CA84"/>
    <mergeCell ref="BO82:CA82"/>
    <mergeCell ref="BO85:CA85"/>
    <mergeCell ref="A92:AJ92"/>
    <mergeCell ref="BO214:CA214"/>
    <mergeCell ref="BO175:CA175"/>
    <mergeCell ref="AT108:AV108"/>
    <mergeCell ref="AW108:BN108"/>
    <mergeCell ref="BO150:CA150"/>
    <mergeCell ref="AT146:AV146"/>
    <mergeCell ref="AW146:BN146"/>
    <mergeCell ref="BO137:CA137"/>
    <mergeCell ref="BO138:CA138"/>
    <mergeCell ref="AQ138:AS138"/>
    <mergeCell ref="AW214:BN214"/>
    <mergeCell ref="A91:AJ91"/>
    <mergeCell ref="AN98:AP98"/>
    <mergeCell ref="AN97:AP97"/>
    <mergeCell ref="A98:AJ98"/>
    <mergeCell ref="A97:AJ97"/>
    <mergeCell ref="AK97:AM97"/>
    <mergeCell ref="AK91:AM91"/>
    <mergeCell ref="AN91:AP91"/>
    <mergeCell ref="AN111:AP111"/>
    <mergeCell ref="AQ143:AS143"/>
    <mergeCell ref="AQ109:AS109"/>
    <mergeCell ref="AQ114:AS114"/>
    <mergeCell ref="AQ140:AS140"/>
    <mergeCell ref="AQ117:AS117"/>
    <mergeCell ref="AQ119:AS119"/>
    <mergeCell ref="AQ120:AS120"/>
    <mergeCell ref="AQ116:AS116"/>
    <mergeCell ref="AQ127:AS127"/>
    <mergeCell ref="AQ141:AS141"/>
    <mergeCell ref="AK120:AM120"/>
    <mergeCell ref="AN119:AP119"/>
    <mergeCell ref="AQ107:AS107"/>
    <mergeCell ref="AK116:AM116"/>
    <mergeCell ref="AN115:AP115"/>
    <mergeCell ref="AN118:AP118"/>
    <mergeCell ref="AQ110:AS110"/>
    <mergeCell ref="AQ118:AS118"/>
    <mergeCell ref="AN114:AP114"/>
    <mergeCell ref="AT100:AV100"/>
    <mergeCell ref="AW141:BN141"/>
    <mergeCell ref="AW120:BN120"/>
    <mergeCell ref="AW105:BN105"/>
    <mergeCell ref="AW104:BN104"/>
    <mergeCell ref="AW124:BN124"/>
    <mergeCell ref="AT127:AV127"/>
    <mergeCell ref="AW127:BN127"/>
    <mergeCell ref="AT141:AV141"/>
    <mergeCell ref="AW107:BN107"/>
    <mergeCell ref="A125:AJ125"/>
    <mergeCell ref="AK125:AM125"/>
    <mergeCell ref="A133:AJ133"/>
    <mergeCell ref="AK131:AM131"/>
    <mergeCell ref="AK132:AM132"/>
    <mergeCell ref="AK133:AM133"/>
    <mergeCell ref="AK129:AM129"/>
    <mergeCell ref="A134:AJ134"/>
    <mergeCell ref="A135:AJ135"/>
    <mergeCell ref="AQ142:AS142"/>
    <mergeCell ref="A136:AJ136"/>
    <mergeCell ref="AK136:AM136"/>
    <mergeCell ref="AN136:AP136"/>
    <mergeCell ref="AK137:AM137"/>
    <mergeCell ref="AN141:AP141"/>
    <mergeCell ref="AK134:AM134"/>
    <mergeCell ref="AN137:AP137"/>
    <mergeCell ref="AN120:AP120"/>
    <mergeCell ref="A122:AJ122"/>
    <mergeCell ref="AK122:AM122"/>
    <mergeCell ref="AN122:AP122"/>
    <mergeCell ref="A120:AJ120"/>
    <mergeCell ref="A121:AJ121"/>
    <mergeCell ref="BO142:CA142"/>
    <mergeCell ref="BO139:CA139"/>
    <mergeCell ref="AT142:AV142"/>
    <mergeCell ref="BO143:CA143"/>
    <mergeCell ref="AW140:BN140"/>
    <mergeCell ref="AW142:BN142"/>
    <mergeCell ref="AW143:BN143"/>
    <mergeCell ref="AT143:AV143"/>
    <mergeCell ref="BO140:CA140"/>
    <mergeCell ref="AW139:BN139"/>
    <mergeCell ref="BO141:CA141"/>
    <mergeCell ref="AT140:AV140"/>
    <mergeCell ref="AW132:BN132"/>
    <mergeCell ref="AW133:BN133"/>
    <mergeCell ref="AT133:AV133"/>
    <mergeCell ref="AW138:BN138"/>
    <mergeCell ref="AT138:AV138"/>
    <mergeCell ref="AW137:BN137"/>
    <mergeCell ref="BO136:CA136"/>
    <mergeCell ref="AW136:BN136"/>
    <mergeCell ref="BO134:CA134"/>
    <mergeCell ref="AW134:BN134"/>
    <mergeCell ref="BO131:CA131"/>
    <mergeCell ref="BO115:CA115"/>
    <mergeCell ref="AW119:BN119"/>
    <mergeCell ref="AW128:BN128"/>
    <mergeCell ref="A116:AJ116"/>
    <mergeCell ref="AN117:AP117"/>
    <mergeCell ref="AK113:AM113"/>
    <mergeCell ref="AN113:AP113"/>
    <mergeCell ref="BO133:CA133"/>
    <mergeCell ref="BO135:CA135"/>
    <mergeCell ref="AW135:BN135"/>
    <mergeCell ref="AT120:AV120"/>
    <mergeCell ref="A124:AJ124"/>
    <mergeCell ref="AN121:AP121"/>
    <mergeCell ref="AW111:BN111"/>
    <mergeCell ref="A118:AJ118"/>
    <mergeCell ref="AK119:AM119"/>
    <mergeCell ref="AK121:AM121"/>
    <mergeCell ref="A119:AJ119"/>
    <mergeCell ref="AK118:AM118"/>
    <mergeCell ref="A117:AJ117"/>
    <mergeCell ref="AK117:AM117"/>
    <mergeCell ref="AQ115:AS115"/>
    <mergeCell ref="AQ113:AS113"/>
    <mergeCell ref="AW116:BN116"/>
    <mergeCell ref="BO111:CA111"/>
    <mergeCell ref="BO110:CA110"/>
    <mergeCell ref="AN110:AP110"/>
    <mergeCell ref="BO116:CA116"/>
    <mergeCell ref="BO113:CA113"/>
    <mergeCell ref="AT115:AV115"/>
    <mergeCell ref="AW115:BN115"/>
    <mergeCell ref="AT111:AV111"/>
    <mergeCell ref="AW114:BN114"/>
    <mergeCell ref="BO83:CA83"/>
    <mergeCell ref="BO118:CA118"/>
    <mergeCell ref="BO117:CA117"/>
    <mergeCell ref="BO112:CA112"/>
    <mergeCell ref="AT112:AV112"/>
    <mergeCell ref="BO114:CA114"/>
    <mergeCell ref="AW117:BN117"/>
    <mergeCell ref="AW118:BN118"/>
    <mergeCell ref="AT116:AV116"/>
    <mergeCell ref="AW112:BN112"/>
    <mergeCell ref="AT32:AV32"/>
    <mergeCell ref="BO109:CA109"/>
    <mergeCell ref="BO108:CA108"/>
    <mergeCell ref="BO34:CA34"/>
    <mergeCell ref="BO38:CA38"/>
    <mergeCell ref="BO37:CA37"/>
    <mergeCell ref="BO35:BP35"/>
    <mergeCell ref="BO36:CA36"/>
    <mergeCell ref="BO45:CA45"/>
    <mergeCell ref="BO46:CA46"/>
    <mergeCell ref="AW29:BN29"/>
    <mergeCell ref="AQ30:AS30"/>
    <mergeCell ref="AT30:AV30"/>
    <mergeCell ref="AQ31:AS31"/>
    <mergeCell ref="AT31:AV31"/>
    <mergeCell ref="AW31:BN31"/>
    <mergeCell ref="AT26:AV26"/>
    <mergeCell ref="AW26:BN26"/>
    <mergeCell ref="AT25:AV25"/>
    <mergeCell ref="BO26:CA26"/>
    <mergeCell ref="AW25:BN25"/>
    <mergeCell ref="BO25:CA25"/>
    <mergeCell ref="AK27:AM27"/>
    <mergeCell ref="AN27:AP27"/>
    <mergeCell ref="AQ27:AS27"/>
    <mergeCell ref="AT27:AV27"/>
    <mergeCell ref="AW27:BN27"/>
    <mergeCell ref="BO27:CA27"/>
    <mergeCell ref="A63:AJ63"/>
    <mergeCell ref="AN63:AP63"/>
    <mergeCell ref="A38:AJ38"/>
    <mergeCell ref="AK38:AM38"/>
    <mergeCell ref="AN45:AP45"/>
    <mergeCell ref="A44:AJ44"/>
    <mergeCell ref="A46:AJ46"/>
    <mergeCell ref="AK46:AM46"/>
    <mergeCell ref="A54:AJ54"/>
    <mergeCell ref="AK63:AM63"/>
    <mergeCell ref="AQ41:AS41"/>
    <mergeCell ref="AQ39:AS39"/>
    <mergeCell ref="A41:AJ41"/>
    <mergeCell ref="A39:AJ39"/>
    <mergeCell ref="AK39:AM39"/>
    <mergeCell ref="A40:AJ40"/>
    <mergeCell ref="AK40:AM40"/>
    <mergeCell ref="A10:AJ10"/>
    <mergeCell ref="AK10:AM10"/>
    <mergeCell ref="AN10:AP10"/>
    <mergeCell ref="AK13:AM13"/>
    <mergeCell ref="AN13:AP13"/>
    <mergeCell ref="AN40:AP40"/>
    <mergeCell ref="AN39:AP39"/>
    <mergeCell ref="A26:AJ26"/>
    <mergeCell ref="AK26:AM26"/>
    <mergeCell ref="A27:AJ27"/>
    <mergeCell ref="AT23:AV23"/>
    <mergeCell ref="AT22:AV22"/>
    <mergeCell ref="AW22:BN22"/>
    <mergeCell ref="BO22:CA22"/>
    <mergeCell ref="AW23:BN23"/>
    <mergeCell ref="A13:AJ13"/>
    <mergeCell ref="AQ19:AS19"/>
    <mergeCell ref="A20:AJ20"/>
    <mergeCell ref="AT19:AV19"/>
    <mergeCell ref="AN23:AP23"/>
    <mergeCell ref="BO9:CA9"/>
    <mergeCell ref="A6:AJ6"/>
    <mergeCell ref="AK6:AV6"/>
    <mergeCell ref="BO7:CA7"/>
    <mergeCell ref="AT8:AV8"/>
    <mergeCell ref="AQ7:AS7"/>
    <mergeCell ref="AT7:AV7"/>
    <mergeCell ref="AW9:BN9"/>
    <mergeCell ref="AT9:AV9"/>
    <mergeCell ref="A7:AJ7"/>
    <mergeCell ref="AK7:AM7"/>
    <mergeCell ref="AK9:AM9"/>
    <mergeCell ref="AN9:AP9"/>
    <mergeCell ref="A8:AJ8"/>
    <mergeCell ref="AK8:AM8"/>
    <mergeCell ref="AN8:AP8"/>
    <mergeCell ref="A9:AJ9"/>
    <mergeCell ref="AQ9:AS9"/>
    <mergeCell ref="AK11:AM11"/>
    <mergeCell ref="AN11:AP11"/>
    <mergeCell ref="AQ11:AS11"/>
    <mergeCell ref="AQ10:AS10"/>
    <mergeCell ref="AN7:AP7"/>
    <mergeCell ref="AQ8:AS8"/>
    <mergeCell ref="AW14:BN14"/>
    <mergeCell ref="AT13:AV13"/>
    <mergeCell ref="AW13:BN13"/>
    <mergeCell ref="BO13:CA13"/>
    <mergeCell ref="A14:AJ14"/>
    <mergeCell ref="AK14:AM14"/>
    <mergeCell ref="AN14:AP14"/>
    <mergeCell ref="AQ14:AS14"/>
    <mergeCell ref="AQ13:AS13"/>
    <mergeCell ref="BO12:CA12"/>
    <mergeCell ref="AW11:BN11"/>
    <mergeCell ref="AT15:AV15"/>
    <mergeCell ref="AW15:BN15"/>
    <mergeCell ref="AT10:AV10"/>
    <mergeCell ref="AW10:BN10"/>
    <mergeCell ref="AT11:AV11"/>
    <mergeCell ref="BO14:CA14"/>
    <mergeCell ref="BO11:CA11"/>
    <mergeCell ref="AT14:AV14"/>
    <mergeCell ref="AK41:AM41"/>
    <mergeCell ref="AQ16:AS16"/>
    <mergeCell ref="BO15:CA15"/>
    <mergeCell ref="AQ43:AS43"/>
    <mergeCell ref="AQ44:AS44"/>
    <mergeCell ref="AT40:AV40"/>
    <mergeCell ref="AQ35:AS35"/>
    <mergeCell ref="AQ18:AS18"/>
    <mergeCell ref="AW43:AX43"/>
    <mergeCell ref="BO43:BP43"/>
    <mergeCell ref="AN44:AP44"/>
    <mergeCell ref="AK44:AM44"/>
    <mergeCell ref="AK43:AM43"/>
    <mergeCell ref="AQ46:AS46"/>
    <mergeCell ref="A42:AJ42"/>
    <mergeCell ref="AK42:AM42"/>
    <mergeCell ref="AN42:AP42"/>
    <mergeCell ref="AT46:AV46"/>
    <mergeCell ref="AT52:AV52"/>
    <mergeCell ref="AK47:AM47"/>
    <mergeCell ref="AQ48:AS48"/>
    <mergeCell ref="AK52:AM52"/>
    <mergeCell ref="AK49:AM49"/>
    <mergeCell ref="AN49:AP49"/>
    <mergeCell ref="AQ49:AS49"/>
    <mergeCell ref="AQ52:AS52"/>
    <mergeCell ref="AT51:AV51"/>
    <mergeCell ref="AQ82:AS82"/>
    <mergeCell ref="AT82:AV82"/>
    <mergeCell ref="AW82:BN82"/>
    <mergeCell ref="AT84:AV84"/>
    <mergeCell ref="AW84:BN84"/>
    <mergeCell ref="AW83:BN83"/>
    <mergeCell ref="AQ89:AS89"/>
    <mergeCell ref="BO94:CA94"/>
    <mergeCell ref="AW94:BN94"/>
    <mergeCell ref="BO92:CA92"/>
    <mergeCell ref="BO91:CA91"/>
    <mergeCell ref="AT93:AV93"/>
    <mergeCell ref="AW93:BN93"/>
    <mergeCell ref="AT91:AV91"/>
    <mergeCell ref="AT90:AV90"/>
    <mergeCell ref="AQ90:AS90"/>
    <mergeCell ref="BO120:CA120"/>
    <mergeCell ref="AT122:AV122"/>
    <mergeCell ref="AT121:AV121"/>
    <mergeCell ref="AW122:BN122"/>
    <mergeCell ref="AW121:BN121"/>
    <mergeCell ref="BO122:CA122"/>
    <mergeCell ref="BO121:CA121"/>
    <mergeCell ref="BO106:CA106"/>
    <mergeCell ref="BO107:CA107"/>
    <mergeCell ref="BO105:CA105"/>
    <mergeCell ref="BO101:CA101"/>
    <mergeCell ref="BO102:CA102"/>
    <mergeCell ref="BO104:CA104"/>
    <mergeCell ref="BO103:CA103"/>
    <mergeCell ref="AT104:AV104"/>
    <mergeCell ref="AQ112:AS112"/>
    <mergeCell ref="BO119:CA119"/>
    <mergeCell ref="AQ95:AS95"/>
    <mergeCell ref="AQ102:AS102"/>
    <mergeCell ref="AT96:AV96"/>
    <mergeCell ref="AW96:BN96"/>
    <mergeCell ref="AW102:BN102"/>
    <mergeCell ref="AQ98:AS98"/>
    <mergeCell ref="AQ101:AS101"/>
    <mergeCell ref="AT97:AV97"/>
    <mergeCell ref="A111:AJ111"/>
    <mergeCell ref="A112:AJ112"/>
    <mergeCell ref="AW103:BN103"/>
    <mergeCell ref="AK104:AM104"/>
    <mergeCell ref="AN104:AP104"/>
    <mergeCell ref="AQ104:AS104"/>
    <mergeCell ref="A104:AJ104"/>
    <mergeCell ref="A105:AJ105"/>
    <mergeCell ref="AK105:AM105"/>
    <mergeCell ref="AQ121:AS121"/>
    <mergeCell ref="AQ106:AS106"/>
    <mergeCell ref="AK139:AM139"/>
    <mergeCell ref="AN139:AP139"/>
    <mergeCell ref="AK138:AM138"/>
    <mergeCell ref="AN126:AP126"/>
    <mergeCell ref="AQ123:AS123"/>
    <mergeCell ref="AK108:AM108"/>
    <mergeCell ref="AN108:AP108"/>
    <mergeCell ref="AN116:AP116"/>
    <mergeCell ref="AN140:AP140"/>
    <mergeCell ref="AK140:AM140"/>
    <mergeCell ref="AK141:AM141"/>
    <mergeCell ref="AN144:AP144"/>
    <mergeCell ref="AN142:AP142"/>
    <mergeCell ref="AQ122:AS122"/>
    <mergeCell ref="AN123:AP123"/>
    <mergeCell ref="AN134:AP134"/>
    <mergeCell ref="AN135:AP135"/>
    <mergeCell ref="AQ139:AS139"/>
    <mergeCell ref="AT174:AV174"/>
    <mergeCell ref="A177:AJ177"/>
    <mergeCell ref="AQ177:AS177"/>
    <mergeCell ref="AN145:AP145"/>
    <mergeCell ref="AN143:AP143"/>
    <mergeCell ref="AK143:AM143"/>
    <mergeCell ref="AK145:AM145"/>
    <mergeCell ref="AT147:AV147"/>
    <mergeCell ref="AT149:AV149"/>
    <mergeCell ref="AQ149:AS149"/>
    <mergeCell ref="AT148:AV148"/>
    <mergeCell ref="AQ145:AS145"/>
    <mergeCell ref="AT145:AV145"/>
    <mergeCell ref="AQ148:AS148"/>
    <mergeCell ref="BO178:CA178"/>
    <mergeCell ref="A172:AJ172"/>
    <mergeCell ref="AW175:BN175"/>
    <mergeCell ref="AQ172:AS172"/>
    <mergeCell ref="A174:AJ174"/>
    <mergeCell ref="AK172:AM172"/>
    <mergeCell ref="AT144:AV144"/>
    <mergeCell ref="AQ147:AS147"/>
    <mergeCell ref="AQ146:AS146"/>
    <mergeCell ref="AQ144:AS144"/>
    <mergeCell ref="AW162:BN162"/>
    <mergeCell ref="AQ175:AS175"/>
    <mergeCell ref="AT165:AV165"/>
    <mergeCell ref="AT168:AV168"/>
    <mergeCell ref="AW171:BN171"/>
    <mergeCell ref="AQ165:AS165"/>
    <mergeCell ref="BO160:CA160"/>
    <mergeCell ref="AW144:BN144"/>
    <mergeCell ref="AW145:BN145"/>
    <mergeCell ref="AW147:BN147"/>
    <mergeCell ref="BO148:CA148"/>
    <mergeCell ref="BO149:CA149"/>
    <mergeCell ref="AW149:BN149"/>
    <mergeCell ref="AW148:BN148"/>
    <mergeCell ref="BO147:CA147"/>
    <mergeCell ref="BO159:CA159"/>
    <mergeCell ref="BO158:CA158"/>
    <mergeCell ref="AW159:BN159"/>
    <mergeCell ref="AW157:BN157"/>
    <mergeCell ref="BO157:CA157"/>
    <mergeCell ref="BO151:CA151"/>
    <mergeCell ref="BO155:CA155"/>
    <mergeCell ref="BO161:CA161"/>
    <mergeCell ref="BO163:CA163"/>
    <mergeCell ref="BO166:CA166"/>
    <mergeCell ref="AW163:BN163"/>
    <mergeCell ref="AW161:BN161"/>
    <mergeCell ref="BO164:CA164"/>
    <mergeCell ref="AW166:BN166"/>
    <mergeCell ref="BO162:CA162"/>
    <mergeCell ref="AW164:BN164"/>
    <mergeCell ref="AW165:BN165"/>
    <mergeCell ref="BO144:CA144"/>
    <mergeCell ref="BO156:CA156"/>
    <mergeCell ref="BO153:CA153"/>
    <mergeCell ref="AW153:BN153"/>
    <mergeCell ref="BO145:CA145"/>
    <mergeCell ref="BO146:CA146"/>
    <mergeCell ref="AW151:BN151"/>
    <mergeCell ref="AW150:BN150"/>
    <mergeCell ref="AW152:BN152"/>
    <mergeCell ref="BO152:CA152"/>
    <mergeCell ref="BO186:CA186"/>
    <mergeCell ref="A173:D173"/>
    <mergeCell ref="AK174:AM174"/>
    <mergeCell ref="AW182:BN182"/>
    <mergeCell ref="AK176:AM176"/>
    <mergeCell ref="AN176:AP176"/>
    <mergeCell ref="AN182:AP182"/>
    <mergeCell ref="AQ180:AS180"/>
    <mergeCell ref="AQ179:AS179"/>
    <mergeCell ref="AQ182:AS182"/>
    <mergeCell ref="AT201:AV201"/>
    <mergeCell ref="AW201:BN201"/>
    <mergeCell ref="BO201:CA201"/>
    <mergeCell ref="AW190:BN190"/>
    <mergeCell ref="BO191:CA191"/>
    <mergeCell ref="BO193:CA193"/>
    <mergeCell ref="BO192:CA192"/>
    <mergeCell ref="AW195:AX195"/>
    <mergeCell ref="BO190:CA190"/>
    <mergeCell ref="BO196:CA196"/>
    <mergeCell ref="AN201:AP201"/>
    <mergeCell ref="AQ201:AS201"/>
    <mergeCell ref="A194:AJ194"/>
    <mergeCell ref="AK194:AM194"/>
    <mergeCell ref="AN194:AP194"/>
    <mergeCell ref="A196:AJ196"/>
    <mergeCell ref="AK196:AM196"/>
    <mergeCell ref="AN196:AP196"/>
    <mergeCell ref="AQ197:AS197"/>
    <mergeCell ref="AK197:AM197"/>
    <mergeCell ref="AN168:AP168"/>
    <mergeCell ref="AN173:AP173"/>
    <mergeCell ref="AK168:AM168"/>
    <mergeCell ref="AK167:AM167"/>
    <mergeCell ref="AK166:AM166"/>
    <mergeCell ref="AN166:AP166"/>
    <mergeCell ref="AK169:AM169"/>
    <mergeCell ref="AN167:AP167"/>
    <mergeCell ref="AN172:AP172"/>
    <mergeCell ref="BO130:CA130"/>
    <mergeCell ref="AT130:AV130"/>
    <mergeCell ref="AN130:AP130"/>
    <mergeCell ref="A132:AJ132"/>
    <mergeCell ref="AW130:BN130"/>
    <mergeCell ref="AK130:AM130"/>
    <mergeCell ref="A131:AJ131"/>
    <mergeCell ref="BO132:CA132"/>
    <mergeCell ref="AW131:BN131"/>
    <mergeCell ref="A130:D130"/>
    <mergeCell ref="AK135:AM135"/>
    <mergeCell ref="AK148:AM148"/>
    <mergeCell ref="A186:AJ186"/>
    <mergeCell ref="AK186:AM186"/>
    <mergeCell ref="AK147:AM147"/>
    <mergeCell ref="AK152:AM152"/>
    <mergeCell ref="A152:AJ152"/>
    <mergeCell ref="AK165:AM165"/>
    <mergeCell ref="A178:AJ178"/>
    <mergeCell ref="A182:AJ182"/>
    <mergeCell ref="A138:AJ138"/>
    <mergeCell ref="A143:AJ143"/>
    <mergeCell ref="AK146:AM146"/>
    <mergeCell ref="A148:AJ148"/>
    <mergeCell ref="A144:AJ144"/>
    <mergeCell ref="AK144:AM144"/>
    <mergeCell ref="A145:AJ145"/>
    <mergeCell ref="A141:D141"/>
    <mergeCell ref="A150:AJ150"/>
    <mergeCell ref="A146:AJ146"/>
    <mergeCell ref="A149:AJ149"/>
    <mergeCell ref="A142:AJ142"/>
    <mergeCell ref="A140:D140"/>
    <mergeCell ref="A139:AJ139"/>
    <mergeCell ref="AW100:BN100"/>
    <mergeCell ref="BO100:CA100"/>
    <mergeCell ref="AW99:BN99"/>
    <mergeCell ref="AN96:AP96"/>
    <mergeCell ref="AQ79:AS79"/>
    <mergeCell ref="BO96:CA96"/>
    <mergeCell ref="AW97:BN97"/>
    <mergeCell ref="BO98:CA98"/>
    <mergeCell ref="AQ87:AS87"/>
    <mergeCell ref="AQ85:AS85"/>
    <mergeCell ref="BO129:CA129"/>
    <mergeCell ref="AQ88:AS88"/>
    <mergeCell ref="BO69:CA69"/>
    <mergeCell ref="AQ69:AS69"/>
    <mergeCell ref="AT69:AV69"/>
    <mergeCell ref="AW69:BN69"/>
    <mergeCell ref="BO86:CA86"/>
    <mergeCell ref="AQ86:AS86"/>
    <mergeCell ref="AT86:AV86"/>
    <mergeCell ref="AW86:BN86"/>
    <mergeCell ref="AN112:AP112"/>
    <mergeCell ref="AK111:AM111"/>
    <mergeCell ref="AK109:AM109"/>
    <mergeCell ref="AN77:AP77"/>
    <mergeCell ref="AN86:AP86"/>
    <mergeCell ref="AN84:AP84"/>
    <mergeCell ref="AN83:AP83"/>
    <mergeCell ref="AN82:AP82"/>
    <mergeCell ref="AN78:AP78"/>
    <mergeCell ref="AN85:AP85"/>
    <mergeCell ref="AN105:AP105"/>
    <mergeCell ref="A115:AJ115"/>
    <mergeCell ref="AK115:AM115"/>
    <mergeCell ref="A114:AJ114"/>
    <mergeCell ref="A113:AJ113"/>
    <mergeCell ref="AK114:AM114"/>
    <mergeCell ref="A108:AJ108"/>
    <mergeCell ref="A110:AJ110"/>
    <mergeCell ref="AK110:AM110"/>
    <mergeCell ref="AN109:AP109"/>
    <mergeCell ref="AN148:AP148"/>
    <mergeCell ref="A126:AJ126"/>
    <mergeCell ref="AK126:AM126"/>
    <mergeCell ref="A127:AJ127"/>
    <mergeCell ref="AK127:AM127"/>
    <mergeCell ref="AN146:AP146"/>
    <mergeCell ref="AK142:AM142"/>
    <mergeCell ref="AN133:AP133"/>
    <mergeCell ref="AN131:AP131"/>
    <mergeCell ref="A137:AJ137"/>
    <mergeCell ref="AN132:AP132"/>
    <mergeCell ref="A102:AJ102"/>
    <mergeCell ref="AK102:AM102"/>
    <mergeCell ref="AK76:AM76"/>
    <mergeCell ref="A84:AJ84"/>
    <mergeCell ref="AK84:AM84"/>
    <mergeCell ref="A83:AJ83"/>
    <mergeCell ref="AN90:AP90"/>
    <mergeCell ref="A85:AJ85"/>
    <mergeCell ref="AK85:AM85"/>
    <mergeCell ref="AK149:AM149"/>
    <mergeCell ref="AK112:AM112"/>
    <mergeCell ref="A90:AJ90"/>
    <mergeCell ref="AK90:AM90"/>
    <mergeCell ref="A129:D129"/>
    <mergeCell ref="A123:AJ123"/>
    <mergeCell ref="AK123:AM123"/>
    <mergeCell ref="A109:AJ109"/>
    <mergeCell ref="AK95:AM95"/>
    <mergeCell ref="A147:AJ147"/>
    <mergeCell ref="A72:AJ72"/>
    <mergeCell ref="AK87:AM87"/>
    <mergeCell ref="A69:AJ69"/>
    <mergeCell ref="A70:AJ70"/>
    <mergeCell ref="A71:AJ71"/>
    <mergeCell ref="A75:AJ75"/>
    <mergeCell ref="A82:AJ82"/>
    <mergeCell ref="AK86:AM86"/>
    <mergeCell ref="A78:AJ78"/>
    <mergeCell ref="AK78:AM78"/>
    <mergeCell ref="A74:AJ74"/>
    <mergeCell ref="AK74:AM74"/>
    <mergeCell ref="AK82:AM82"/>
    <mergeCell ref="A80:AJ80"/>
    <mergeCell ref="AK75:AM75"/>
    <mergeCell ref="A76:AJ76"/>
    <mergeCell ref="A79:AJ79"/>
    <mergeCell ref="A77:AJ77"/>
    <mergeCell ref="AK77:AM77"/>
    <mergeCell ref="AK80:AM80"/>
    <mergeCell ref="A1:CB1"/>
    <mergeCell ref="A17:AJ17"/>
    <mergeCell ref="AK17:AM17"/>
    <mergeCell ref="AN17:AP17"/>
    <mergeCell ref="AQ17:AS17"/>
    <mergeCell ref="AT17:AV17"/>
    <mergeCell ref="AW17:BN17"/>
    <mergeCell ref="A15:AJ15"/>
    <mergeCell ref="AK15:AM15"/>
    <mergeCell ref="AN15:AP15"/>
    <mergeCell ref="AQ42:AS42"/>
    <mergeCell ref="AN21:AP21"/>
    <mergeCell ref="AQ21:AS21"/>
    <mergeCell ref="AN26:AP26"/>
    <mergeCell ref="AQ26:AS26"/>
    <mergeCell ref="AN43:AP43"/>
    <mergeCell ref="AN38:AP38"/>
    <mergeCell ref="AN30:AP30"/>
    <mergeCell ref="AQ40:AS40"/>
    <mergeCell ref="AN41:AP41"/>
    <mergeCell ref="AK20:AM20"/>
    <mergeCell ref="AN20:AP20"/>
    <mergeCell ref="AN25:AP25"/>
    <mergeCell ref="AK25:AM25"/>
    <mergeCell ref="AK24:AM24"/>
    <mergeCell ref="AK21:AM21"/>
    <mergeCell ref="AK23:AM23"/>
    <mergeCell ref="BO23:CA23"/>
    <mergeCell ref="BO24:CA24"/>
    <mergeCell ref="BO29:CA29"/>
    <mergeCell ref="BO33:CA33"/>
    <mergeCell ref="AW33:BN33"/>
    <mergeCell ref="AW48:BN48"/>
    <mergeCell ref="AW45:BN45"/>
    <mergeCell ref="AW32:BN32"/>
    <mergeCell ref="AW44:BN44"/>
    <mergeCell ref="BO32:CA32"/>
    <mergeCell ref="AW49:AX49"/>
    <mergeCell ref="BO49:BP49"/>
    <mergeCell ref="BO47:CA47"/>
    <mergeCell ref="BO48:CA48"/>
    <mergeCell ref="BO58:CA58"/>
    <mergeCell ref="AW41:BN41"/>
    <mergeCell ref="BO51:CA51"/>
    <mergeCell ref="AT48:AV48"/>
    <mergeCell ref="A49:D49"/>
    <mergeCell ref="BO16:BP16"/>
    <mergeCell ref="A22:AJ22"/>
    <mergeCell ref="A16:D16"/>
    <mergeCell ref="BO17:CA17"/>
    <mergeCell ref="BO18:CA18"/>
    <mergeCell ref="AT18:AV18"/>
    <mergeCell ref="AW18:BN18"/>
    <mergeCell ref="AW19:BN19"/>
    <mergeCell ref="BO19:CA19"/>
    <mergeCell ref="A2:BP2"/>
    <mergeCell ref="A34:AJ34"/>
    <mergeCell ref="AK34:AM34"/>
    <mergeCell ref="AN34:AP34"/>
    <mergeCell ref="AN22:AP22"/>
    <mergeCell ref="AQ22:AS22"/>
    <mergeCell ref="AW16:AX16"/>
    <mergeCell ref="BO20:CA20"/>
    <mergeCell ref="A11:AJ11"/>
    <mergeCell ref="AQ15:AS15"/>
    <mergeCell ref="AQ74:AS74"/>
    <mergeCell ref="AQ75:AS75"/>
    <mergeCell ref="AN70:AP70"/>
    <mergeCell ref="AQ71:AS71"/>
    <mergeCell ref="AQ70:AS70"/>
    <mergeCell ref="AQ72:AS72"/>
    <mergeCell ref="AQ73:AS73"/>
    <mergeCell ref="AN32:AP32"/>
    <mergeCell ref="AN74:AP74"/>
    <mergeCell ref="A183:AJ183"/>
    <mergeCell ref="A187:AJ187"/>
    <mergeCell ref="AK187:AM187"/>
    <mergeCell ref="AN187:AP187"/>
    <mergeCell ref="AQ190:AS190"/>
    <mergeCell ref="A188:AJ188"/>
    <mergeCell ref="AK188:AM188"/>
    <mergeCell ref="AN188:AP188"/>
    <mergeCell ref="A189:AJ189"/>
    <mergeCell ref="AQ188:AS188"/>
    <mergeCell ref="AW186:BN186"/>
    <mergeCell ref="AT187:AV187"/>
    <mergeCell ref="AW187:BN187"/>
    <mergeCell ref="AN186:AP186"/>
    <mergeCell ref="AQ187:AS187"/>
    <mergeCell ref="AN179:AP179"/>
    <mergeCell ref="AT181:AV181"/>
    <mergeCell ref="AT180:AV180"/>
    <mergeCell ref="AT182:AV182"/>
    <mergeCell ref="AW180:BN180"/>
    <mergeCell ref="AW185:BN185"/>
    <mergeCell ref="AK182:AM182"/>
    <mergeCell ref="AT179:AV179"/>
    <mergeCell ref="AT186:AV186"/>
    <mergeCell ref="AT185:AV185"/>
    <mergeCell ref="AW179:BN179"/>
    <mergeCell ref="AT183:AV183"/>
    <mergeCell ref="AT184:AV184"/>
    <mergeCell ref="AK183:AM183"/>
    <mergeCell ref="AN180:AP180"/>
    <mergeCell ref="A193:AJ193"/>
    <mergeCell ref="AW193:BN193"/>
    <mergeCell ref="AK189:AM189"/>
    <mergeCell ref="A192:AJ192"/>
    <mergeCell ref="AQ189:AS189"/>
    <mergeCell ref="A190:AJ190"/>
    <mergeCell ref="AN190:AP190"/>
    <mergeCell ref="AT189:AV189"/>
    <mergeCell ref="AT190:AV190"/>
    <mergeCell ref="AQ191:AS191"/>
    <mergeCell ref="AW189:BN189"/>
    <mergeCell ref="AW188:BN188"/>
    <mergeCell ref="AT188:AV188"/>
    <mergeCell ref="BO165:CA165"/>
    <mergeCell ref="BO172:CA172"/>
    <mergeCell ref="BO170:CA170"/>
    <mergeCell ref="BO168:CA168"/>
    <mergeCell ref="BO169:CA169"/>
    <mergeCell ref="BO171:CA171"/>
    <mergeCell ref="BO185:CA185"/>
    <mergeCell ref="BO184:CA184"/>
    <mergeCell ref="AQ169:AS169"/>
    <mergeCell ref="BO167:CA167"/>
    <mergeCell ref="AW167:BN167"/>
    <mergeCell ref="AQ176:AS176"/>
    <mergeCell ref="BO179:CA179"/>
    <mergeCell ref="BO173:BP173"/>
    <mergeCell ref="AQ178:AS178"/>
    <mergeCell ref="BO182:CA182"/>
    <mergeCell ref="AW183:BN183"/>
    <mergeCell ref="AK151:AM151"/>
    <mergeCell ref="AN151:AP151"/>
    <mergeCell ref="AQ170:AS170"/>
    <mergeCell ref="AN162:AP162"/>
    <mergeCell ref="AN163:AP163"/>
    <mergeCell ref="AQ167:AS167"/>
    <mergeCell ref="AQ162:AS162"/>
    <mergeCell ref="AQ168:AS168"/>
    <mergeCell ref="AN164:AP164"/>
    <mergeCell ref="AN165:AP165"/>
    <mergeCell ref="AQ164:AS164"/>
    <mergeCell ref="AQ153:AS153"/>
    <mergeCell ref="AQ163:AS163"/>
    <mergeCell ref="AQ161:AS161"/>
    <mergeCell ref="AQ160:AS160"/>
    <mergeCell ref="AN150:AP150"/>
    <mergeCell ref="AQ156:AS156"/>
    <mergeCell ref="AT161:AV161"/>
    <mergeCell ref="AT158:AV158"/>
    <mergeCell ref="AT156:AV156"/>
    <mergeCell ref="AT160:AV160"/>
    <mergeCell ref="AQ152:AS152"/>
    <mergeCell ref="AQ154:AS154"/>
    <mergeCell ref="BO154:CA154"/>
    <mergeCell ref="AK157:AM157"/>
    <mergeCell ref="AN157:AP157"/>
    <mergeCell ref="AQ157:AS157"/>
    <mergeCell ref="AT157:AV157"/>
    <mergeCell ref="AW154:BN154"/>
    <mergeCell ref="AK156:AM156"/>
    <mergeCell ref="AW155:BN155"/>
    <mergeCell ref="AK155:AM155"/>
    <mergeCell ref="AQ151:AS151"/>
    <mergeCell ref="AN152:AP152"/>
    <mergeCell ref="AK150:AM150"/>
    <mergeCell ref="AK16:AM16"/>
    <mergeCell ref="AN16:AP16"/>
    <mergeCell ref="AQ84:AS84"/>
    <mergeCell ref="AQ83:AS83"/>
    <mergeCell ref="AQ58:AS58"/>
    <mergeCell ref="AQ56:AS56"/>
    <mergeCell ref="AQ59:AS59"/>
    <mergeCell ref="AK18:AM18"/>
    <mergeCell ref="AN18:AP18"/>
    <mergeCell ref="A24:AJ24"/>
    <mergeCell ref="A21:AJ21"/>
    <mergeCell ref="A23:AJ23"/>
    <mergeCell ref="AQ150:AS150"/>
    <mergeCell ref="A51:AJ51"/>
    <mergeCell ref="AK51:AM51"/>
    <mergeCell ref="AN51:AP51"/>
    <mergeCell ref="AQ51:AS51"/>
    <mergeCell ref="AN48:AP48"/>
    <mergeCell ref="A59:AJ59"/>
    <mergeCell ref="AK59:AM59"/>
    <mergeCell ref="AN58:AP58"/>
    <mergeCell ref="AN59:AP59"/>
    <mergeCell ref="A18:AJ18"/>
    <mergeCell ref="AK35:AM35"/>
    <mergeCell ref="AN35:AP35"/>
    <mergeCell ref="A35:D35"/>
    <mergeCell ref="AK22:AM22"/>
    <mergeCell ref="A45:AJ45"/>
    <mergeCell ref="AK45:AM45"/>
    <mergeCell ref="AN46:AP46"/>
    <mergeCell ref="A47:AJ47"/>
    <mergeCell ref="AN47:AP47"/>
    <mergeCell ref="A87:AJ87"/>
    <mergeCell ref="AN87:AP87"/>
    <mergeCell ref="A86:AJ86"/>
    <mergeCell ref="A48:AJ48"/>
    <mergeCell ref="AK48:AM48"/>
    <mergeCell ref="BO52:CA52"/>
    <mergeCell ref="A53:AJ53"/>
    <mergeCell ref="AK53:AM53"/>
    <mergeCell ref="AN53:AP53"/>
    <mergeCell ref="AQ53:AS53"/>
    <mergeCell ref="AT53:AV53"/>
    <mergeCell ref="AW53:BN53"/>
    <mergeCell ref="BO53:CA53"/>
    <mergeCell ref="A52:AJ52"/>
    <mergeCell ref="AW52:BN52"/>
    <mergeCell ref="BO54:CA54"/>
    <mergeCell ref="A50:AJ50"/>
    <mergeCell ref="AK50:AM50"/>
    <mergeCell ref="AN50:AP50"/>
    <mergeCell ref="AQ50:AS50"/>
    <mergeCell ref="AT50:AV50"/>
    <mergeCell ref="AW50:BN50"/>
    <mergeCell ref="BO50:CA50"/>
    <mergeCell ref="AK54:AM54"/>
    <mergeCell ref="AN54:AP54"/>
    <mergeCell ref="AT61:AV61"/>
    <mergeCell ref="AW61:BN61"/>
    <mergeCell ref="AW56:BN56"/>
    <mergeCell ref="A57:AJ57"/>
    <mergeCell ref="AW57:BN57"/>
    <mergeCell ref="A56:D56"/>
    <mergeCell ref="AN56:AP56"/>
    <mergeCell ref="A58:AJ58"/>
    <mergeCell ref="AK58:AM58"/>
    <mergeCell ref="A61:AJ61"/>
    <mergeCell ref="BO59:CA59"/>
    <mergeCell ref="A60:AJ60"/>
    <mergeCell ref="AK60:AM60"/>
    <mergeCell ref="AN60:AP60"/>
    <mergeCell ref="AQ60:AS60"/>
    <mergeCell ref="AT60:AV60"/>
    <mergeCell ref="AW60:BN60"/>
    <mergeCell ref="BO60:CA60"/>
    <mergeCell ref="AT59:AV59"/>
    <mergeCell ref="AW59:BN59"/>
    <mergeCell ref="BO61:CA61"/>
    <mergeCell ref="A68:AJ68"/>
    <mergeCell ref="AK68:AM68"/>
    <mergeCell ref="AN68:AP68"/>
    <mergeCell ref="AQ68:AS68"/>
    <mergeCell ref="AT68:AV68"/>
    <mergeCell ref="AW68:BN68"/>
    <mergeCell ref="BO68:CA68"/>
    <mergeCell ref="AN61:AP61"/>
    <mergeCell ref="AQ61:AS61"/>
    <mergeCell ref="AT123:AV123"/>
    <mergeCell ref="AW123:BN123"/>
    <mergeCell ref="BO123:CA123"/>
    <mergeCell ref="AN125:AP125"/>
    <mergeCell ref="BO124:CA124"/>
    <mergeCell ref="AT125:AV125"/>
    <mergeCell ref="AW125:BN125"/>
    <mergeCell ref="BO125:CA125"/>
    <mergeCell ref="BO128:CA128"/>
    <mergeCell ref="A43:D43"/>
    <mergeCell ref="A128:AJ128"/>
    <mergeCell ref="AK128:AM128"/>
    <mergeCell ref="AN128:AP128"/>
    <mergeCell ref="AQ128:AS128"/>
    <mergeCell ref="AT126:AV126"/>
    <mergeCell ref="AW126:BN126"/>
    <mergeCell ref="BO126:CA126"/>
    <mergeCell ref="BO127:CA127"/>
    <mergeCell ref="A171:AJ171"/>
    <mergeCell ref="AK171:AM171"/>
    <mergeCell ref="AN171:AP171"/>
    <mergeCell ref="A165:AJ165"/>
    <mergeCell ref="AN170:AP170"/>
    <mergeCell ref="A169:AJ169"/>
    <mergeCell ref="A170:AJ170"/>
    <mergeCell ref="AN169:AP169"/>
    <mergeCell ref="AK170:AM170"/>
    <mergeCell ref="A168:AJ168"/>
  </mergeCells>
  <printOptions/>
  <pageMargins left="0" right="0" top="0.1968503937007874" bottom="0.5905511811023623" header="0.5118110236220472" footer="0"/>
  <pageSetup horizontalDpi="600" verticalDpi="600" orientation="portrait" paperSize="9" r:id="rId1"/>
  <headerFooter alignWithMargins="0">
    <oddFooter>&amp;R&amp;P из  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Пользователь</cp:lastModifiedBy>
  <cp:lastPrinted>2014-02-28T11:33:46Z</cp:lastPrinted>
  <dcterms:created xsi:type="dcterms:W3CDTF">2005-02-01T12:32:18Z</dcterms:created>
  <dcterms:modified xsi:type="dcterms:W3CDTF">2014-02-28T11:36:28Z</dcterms:modified>
  <cp:category/>
  <cp:version/>
  <cp:contentType/>
  <cp:contentStatus/>
</cp:coreProperties>
</file>